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1840" windowHeight="11565"/>
  </bookViews>
  <sheets>
    <sheet name="2.8" sheetId="2" r:id="rId1"/>
    <sheet name="М1" sheetId="1" r:id="rId2"/>
  </sheets>
  <externalReferences>
    <externalReference r:id="rId3"/>
    <externalReference r:id="rId4"/>
    <externalReference r:id="rId5"/>
    <externalReference r:id="rId6"/>
  </externalReferences>
  <definedNames>
    <definedName name="__1TABLE_4_1" localSheetId="1">[1]РКЦ!#REF!</definedName>
    <definedName name="__1TABLE_4_1">[1]РКЦ!#REF!</definedName>
    <definedName name="_1TABLE_4_1" localSheetId="1">[1]РКЦ!#REF!</definedName>
    <definedName name="_1TABLE_4_1">[1]РКЦ!#REF!</definedName>
    <definedName name="_9TABLE_4_1" localSheetId="1">[1]РКЦ!#REF!</definedName>
    <definedName name="_9TABLE_4_1">[1]РКЦ!#REF!</definedName>
    <definedName name="_Par113" localSheetId="1">М1!#REF!</definedName>
    <definedName name="_Par114" localSheetId="1">М1!#REF!</definedName>
    <definedName name="_Par115" localSheetId="1">М1!#REF!</definedName>
    <definedName name="Address3" localSheetId="1">[2]содержание!#REF!</definedName>
    <definedName name="Address3">[2]содержание!#REF!</definedName>
    <definedName name="Excel_BuiltIn_Print_Area_1" localSheetId="1">#REF!</definedName>
    <definedName name="Excel_BuiltIn_Print_Area_1">#REF!</definedName>
    <definedName name="Excel_BuiltIn_Print_Area_1_1" localSheetId="1">#REF!</definedName>
    <definedName name="Excel_BuiltIn_Print_Area_1_1">#REF!</definedName>
    <definedName name="Excel_BuiltIn_Print_Area_1_1_1" localSheetId="1">#REF!</definedName>
    <definedName name="Excel_BuiltIn_Print_Area_1_1_1">#REF!</definedName>
    <definedName name="Excel_BuiltIn_Print_Area_1_1_1_5" localSheetId="1">#REF!</definedName>
    <definedName name="Excel_BuiltIn_Print_Area_1_1_1_5">#REF!</definedName>
    <definedName name="Excel_BuiltIn_Print_Area_1_1_5" localSheetId="1">#REF!</definedName>
    <definedName name="Excel_BuiltIn_Print_Area_1_1_5">#REF!</definedName>
    <definedName name="Excel_BuiltIn_Print_Area_1_2_2">"$#ССЫЛ!.$A$1:$CD$100"</definedName>
    <definedName name="Excel_BuiltIn_Print_Area_10" localSheetId="1">#REF!</definedName>
    <definedName name="Excel_BuiltIn_Print_Area_10">#REF!</definedName>
    <definedName name="Excel_BuiltIn_Print_Area_100" localSheetId="1">#REF!</definedName>
    <definedName name="Excel_BuiltIn_Print_Area_100">#REF!</definedName>
    <definedName name="Excel_BuiltIn_Print_Area_101" localSheetId="1">#REF!</definedName>
    <definedName name="Excel_BuiltIn_Print_Area_101">#REF!</definedName>
    <definedName name="Excel_BuiltIn_Print_Area_102" localSheetId="1">#REF!</definedName>
    <definedName name="Excel_BuiltIn_Print_Area_102">#REF!</definedName>
    <definedName name="Excel_BuiltIn_Print_Area_103" localSheetId="1">#REF!</definedName>
    <definedName name="Excel_BuiltIn_Print_Area_103">#REF!</definedName>
    <definedName name="Excel_BuiltIn_Print_Area_104" localSheetId="1">#REF!</definedName>
    <definedName name="Excel_BuiltIn_Print_Area_104">#REF!</definedName>
    <definedName name="Excel_BuiltIn_Print_Area_105" localSheetId="1">#REF!</definedName>
    <definedName name="Excel_BuiltIn_Print_Area_105">#REF!</definedName>
    <definedName name="Excel_BuiltIn_Print_Area_106" localSheetId="1">#REF!</definedName>
    <definedName name="Excel_BuiltIn_Print_Area_106">#REF!</definedName>
    <definedName name="Excel_BuiltIn_Print_Area_11" localSheetId="1">#REF!</definedName>
    <definedName name="Excel_BuiltIn_Print_Area_11">#REF!</definedName>
    <definedName name="Excel_BuiltIn_Print_Area_12" localSheetId="1">#REF!</definedName>
    <definedName name="Excel_BuiltIn_Print_Area_12">#REF!</definedName>
    <definedName name="Excel_BuiltIn_Print_Area_13" localSheetId="1">#REF!</definedName>
    <definedName name="Excel_BuiltIn_Print_Area_13">#REF!</definedName>
    <definedName name="Excel_BuiltIn_Print_Area_14" localSheetId="1">#REF!</definedName>
    <definedName name="Excel_BuiltIn_Print_Area_14">#REF!</definedName>
    <definedName name="Excel_BuiltIn_Print_Area_15" localSheetId="1">#REF!</definedName>
    <definedName name="Excel_BuiltIn_Print_Area_15">#REF!</definedName>
    <definedName name="Excel_BuiltIn_Print_Area_16" localSheetId="1">#REF!</definedName>
    <definedName name="Excel_BuiltIn_Print_Area_16">#REF!</definedName>
    <definedName name="Excel_BuiltIn_Print_Area_17" localSheetId="1">#REF!</definedName>
    <definedName name="Excel_BuiltIn_Print_Area_17">#REF!</definedName>
    <definedName name="Excel_BuiltIn_Print_Area_18" localSheetId="1">#REF!</definedName>
    <definedName name="Excel_BuiltIn_Print_Area_18">#REF!</definedName>
    <definedName name="Excel_BuiltIn_Print_Area_19" localSheetId="1">#REF!</definedName>
    <definedName name="Excel_BuiltIn_Print_Area_19">#REF!</definedName>
    <definedName name="Excel_BuiltIn_Print_Area_2" localSheetId="1">#REF!</definedName>
    <definedName name="Excel_BuiltIn_Print_Area_2">#REF!</definedName>
    <definedName name="Excel_BuiltIn_Print_Area_2_1" localSheetId="1">#REF!</definedName>
    <definedName name="Excel_BuiltIn_Print_Area_2_1">#REF!</definedName>
    <definedName name="Excel_BuiltIn_Print_Area_20" localSheetId="1">#REF!</definedName>
    <definedName name="Excel_BuiltIn_Print_Area_20">#REF!</definedName>
    <definedName name="Excel_BuiltIn_Print_Area_21" localSheetId="1">#REF!</definedName>
    <definedName name="Excel_BuiltIn_Print_Area_21">#REF!</definedName>
    <definedName name="Excel_BuiltIn_Print_Area_22" localSheetId="1">#REF!</definedName>
    <definedName name="Excel_BuiltIn_Print_Area_22">#REF!</definedName>
    <definedName name="Excel_BuiltIn_Print_Area_23" localSheetId="1">#REF!</definedName>
    <definedName name="Excel_BuiltIn_Print_Area_23">#REF!</definedName>
    <definedName name="Excel_BuiltIn_Print_Area_24" localSheetId="1">#REF!</definedName>
    <definedName name="Excel_BuiltIn_Print_Area_24">#REF!</definedName>
    <definedName name="Excel_BuiltIn_Print_Area_25" localSheetId="1">#REF!</definedName>
    <definedName name="Excel_BuiltIn_Print_Area_25">#REF!</definedName>
    <definedName name="Excel_BuiltIn_Print_Area_26" localSheetId="1">#REF!</definedName>
    <definedName name="Excel_BuiltIn_Print_Area_26">#REF!</definedName>
    <definedName name="Excel_BuiltIn_Print_Area_27" localSheetId="1">#REF!</definedName>
    <definedName name="Excel_BuiltIn_Print_Area_27">#REF!</definedName>
    <definedName name="Excel_BuiltIn_Print_Area_28" localSheetId="1">#REF!</definedName>
    <definedName name="Excel_BuiltIn_Print_Area_28">#REF!</definedName>
    <definedName name="Excel_BuiltIn_Print_Area_29" localSheetId="1">#REF!</definedName>
    <definedName name="Excel_BuiltIn_Print_Area_29">#REF!</definedName>
    <definedName name="Excel_BuiltIn_Print_Area_3" localSheetId="1">#REF!</definedName>
    <definedName name="Excel_BuiltIn_Print_Area_3">#REF!</definedName>
    <definedName name="Excel_BuiltIn_Print_Area_30" localSheetId="1">#REF!</definedName>
    <definedName name="Excel_BuiltIn_Print_Area_30">#REF!</definedName>
    <definedName name="Excel_BuiltIn_Print_Area_31" localSheetId="1">#REF!</definedName>
    <definedName name="Excel_BuiltIn_Print_Area_31">#REF!</definedName>
    <definedName name="Excel_BuiltIn_Print_Area_32" localSheetId="1">#REF!</definedName>
    <definedName name="Excel_BuiltIn_Print_Area_32">#REF!</definedName>
    <definedName name="Excel_BuiltIn_Print_Area_33" localSheetId="1">#REF!</definedName>
    <definedName name="Excel_BuiltIn_Print_Area_33">#REF!</definedName>
    <definedName name="Excel_BuiltIn_Print_Area_34" localSheetId="1">#REF!</definedName>
    <definedName name="Excel_BuiltIn_Print_Area_34">#REF!</definedName>
    <definedName name="Excel_BuiltIn_Print_Area_35" localSheetId="1">#REF!</definedName>
    <definedName name="Excel_BuiltIn_Print_Area_35">#REF!</definedName>
    <definedName name="Excel_BuiltIn_Print_Area_36" localSheetId="1">#REF!</definedName>
    <definedName name="Excel_BuiltIn_Print_Area_36">#REF!</definedName>
    <definedName name="Excel_BuiltIn_Print_Area_37" localSheetId="1">#REF!</definedName>
    <definedName name="Excel_BuiltIn_Print_Area_37">#REF!</definedName>
    <definedName name="Excel_BuiltIn_Print_Area_38" localSheetId="1">#REF!</definedName>
    <definedName name="Excel_BuiltIn_Print_Area_38">#REF!</definedName>
    <definedName name="Excel_BuiltIn_Print_Area_39" localSheetId="1">#REF!</definedName>
    <definedName name="Excel_BuiltIn_Print_Area_39">#REF!</definedName>
    <definedName name="Excel_BuiltIn_Print_Area_4" localSheetId="1">#REF!</definedName>
    <definedName name="Excel_BuiltIn_Print_Area_4">#REF!</definedName>
    <definedName name="Excel_BuiltIn_Print_Area_40" localSheetId="1">#REF!</definedName>
    <definedName name="Excel_BuiltIn_Print_Area_40">#REF!</definedName>
    <definedName name="Excel_BuiltIn_Print_Area_41" localSheetId="1">#REF!</definedName>
    <definedName name="Excel_BuiltIn_Print_Area_41">#REF!</definedName>
    <definedName name="Excel_BuiltIn_Print_Area_42" localSheetId="1">#REF!</definedName>
    <definedName name="Excel_BuiltIn_Print_Area_42">#REF!</definedName>
    <definedName name="Excel_BuiltIn_Print_Area_43" localSheetId="1">#REF!</definedName>
    <definedName name="Excel_BuiltIn_Print_Area_43">#REF!</definedName>
    <definedName name="Excel_BuiltIn_Print_Area_44" localSheetId="1">#REF!</definedName>
    <definedName name="Excel_BuiltIn_Print_Area_44">#REF!</definedName>
    <definedName name="Excel_BuiltIn_Print_Area_45" localSheetId="1">#REF!</definedName>
    <definedName name="Excel_BuiltIn_Print_Area_45">#REF!</definedName>
    <definedName name="Excel_BuiltIn_Print_Area_46" localSheetId="1">#REF!</definedName>
    <definedName name="Excel_BuiltIn_Print_Area_46">#REF!</definedName>
    <definedName name="Excel_BuiltIn_Print_Area_47" localSheetId="1">#REF!</definedName>
    <definedName name="Excel_BuiltIn_Print_Area_47">#REF!</definedName>
    <definedName name="Excel_BuiltIn_Print_Area_48" localSheetId="1">#REF!</definedName>
    <definedName name="Excel_BuiltIn_Print_Area_48">#REF!</definedName>
    <definedName name="Excel_BuiltIn_Print_Area_49" localSheetId="1">#REF!</definedName>
    <definedName name="Excel_BuiltIn_Print_Area_49">#REF!</definedName>
    <definedName name="Excel_BuiltIn_Print_Area_5" localSheetId="1">#REF!</definedName>
    <definedName name="Excel_BuiltIn_Print_Area_5">#REF!</definedName>
    <definedName name="Excel_BuiltIn_Print_Area_50" localSheetId="1">#REF!</definedName>
    <definedName name="Excel_BuiltIn_Print_Area_50">#REF!</definedName>
    <definedName name="Excel_BuiltIn_Print_Area_51" localSheetId="1">#REF!</definedName>
    <definedName name="Excel_BuiltIn_Print_Area_51">#REF!</definedName>
    <definedName name="Excel_BuiltIn_Print_Area_52" localSheetId="1">#REF!</definedName>
    <definedName name="Excel_BuiltIn_Print_Area_52">#REF!</definedName>
    <definedName name="Excel_BuiltIn_Print_Area_53" localSheetId="1">#REF!</definedName>
    <definedName name="Excel_BuiltIn_Print_Area_53">#REF!</definedName>
    <definedName name="Excel_BuiltIn_Print_Area_54" localSheetId="1">#REF!</definedName>
    <definedName name="Excel_BuiltIn_Print_Area_54">#REF!</definedName>
    <definedName name="Excel_BuiltIn_Print_Area_55" localSheetId="1">#REF!</definedName>
    <definedName name="Excel_BuiltIn_Print_Area_55">#REF!</definedName>
    <definedName name="Excel_BuiltIn_Print_Area_56" localSheetId="1">#REF!</definedName>
    <definedName name="Excel_BuiltIn_Print_Area_56">#REF!</definedName>
    <definedName name="Excel_BuiltIn_Print_Area_57" localSheetId="1">#REF!</definedName>
    <definedName name="Excel_BuiltIn_Print_Area_57">#REF!</definedName>
    <definedName name="Excel_BuiltIn_Print_Area_58" localSheetId="1">#REF!</definedName>
    <definedName name="Excel_BuiltIn_Print_Area_58">#REF!</definedName>
    <definedName name="Excel_BuiltIn_Print_Area_59" localSheetId="1">#REF!</definedName>
    <definedName name="Excel_BuiltIn_Print_Area_59">#REF!</definedName>
    <definedName name="Excel_BuiltIn_Print_Area_6" localSheetId="1">#REF!</definedName>
    <definedName name="Excel_BuiltIn_Print_Area_6">#REF!</definedName>
    <definedName name="Excel_BuiltIn_Print_Area_60" localSheetId="1">#REF!</definedName>
    <definedName name="Excel_BuiltIn_Print_Area_60">#REF!</definedName>
    <definedName name="Excel_BuiltIn_Print_Area_61" localSheetId="1">#REF!</definedName>
    <definedName name="Excel_BuiltIn_Print_Area_61">#REF!</definedName>
    <definedName name="Excel_BuiltIn_Print_Area_62" localSheetId="1">#REF!</definedName>
    <definedName name="Excel_BuiltIn_Print_Area_62">#REF!</definedName>
    <definedName name="Excel_BuiltIn_Print_Area_63" localSheetId="1">#REF!</definedName>
    <definedName name="Excel_BuiltIn_Print_Area_63">#REF!</definedName>
    <definedName name="Excel_BuiltIn_Print_Area_64" localSheetId="1">#REF!</definedName>
    <definedName name="Excel_BuiltIn_Print_Area_64">#REF!</definedName>
    <definedName name="Excel_BuiltIn_Print_Area_65" localSheetId="1">#REF!</definedName>
    <definedName name="Excel_BuiltIn_Print_Area_65">#REF!</definedName>
    <definedName name="Excel_BuiltIn_Print_Area_66" localSheetId="1">#REF!</definedName>
    <definedName name="Excel_BuiltIn_Print_Area_66">#REF!</definedName>
    <definedName name="Excel_BuiltIn_Print_Area_67" localSheetId="1">#REF!</definedName>
    <definedName name="Excel_BuiltIn_Print_Area_67">#REF!</definedName>
    <definedName name="Excel_BuiltIn_Print_Area_68" localSheetId="1">#REF!</definedName>
    <definedName name="Excel_BuiltIn_Print_Area_68">#REF!</definedName>
    <definedName name="Excel_BuiltIn_Print_Area_69" localSheetId="1">#REF!</definedName>
    <definedName name="Excel_BuiltIn_Print_Area_69">#REF!</definedName>
    <definedName name="Excel_BuiltIn_Print_Area_7" localSheetId="1">#REF!</definedName>
    <definedName name="Excel_BuiltIn_Print_Area_7">#REF!</definedName>
    <definedName name="Excel_BuiltIn_Print_Area_70" localSheetId="1">#REF!</definedName>
    <definedName name="Excel_BuiltIn_Print_Area_70">#REF!</definedName>
    <definedName name="Excel_BuiltIn_Print_Area_71" localSheetId="1">#REF!</definedName>
    <definedName name="Excel_BuiltIn_Print_Area_71">#REF!</definedName>
    <definedName name="Excel_BuiltIn_Print_Area_72" localSheetId="1">#REF!</definedName>
    <definedName name="Excel_BuiltIn_Print_Area_72">#REF!</definedName>
    <definedName name="Excel_BuiltIn_Print_Area_73" localSheetId="1">#REF!</definedName>
    <definedName name="Excel_BuiltIn_Print_Area_73">#REF!</definedName>
    <definedName name="Excel_BuiltIn_Print_Area_74" localSheetId="1">#REF!</definedName>
    <definedName name="Excel_BuiltIn_Print_Area_74">#REF!</definedName>
    <definedName name="Excel_BuiltIn_Print_Area_75" localSheetId="1">#REF!</definedName>
    <definedName name="Excel_BuiltIn_Print_Area_75">#REF!</definedName>
    <definedName name="Excel_BuiltIn_Print_Area_76" localSheetId="1">#REF!</definedName>
    <definedName name="Excel_BuiltIn_Print_Area_76">#REF!</definedName>
    <definedName name="Excel_BuiltIn_Print_Area_77" localSheetId="1">#REF!</definedName>
    <definedName name="Excel_BuiltIn_Print_Area_77">#REF!</definedName>
    <definedName name="Excel_BuiltIn_Print_Area_78" localSheetId="1">#REF!</definedName>
    <definedName name="Excel_BuiltIn_Print_Area_78">#REF!</definedName>
    <definedName name="Excel_BuiltIn_Print_Area_79" localSheetId="1">#REF!</definedName>
    <definedName name="Excel_BuiltIn_Print_Area_79">#REF!</definedName>
    <definedName name="Excel_BuiltIn_Print_Area_8" localSheetId="1">#REF!</definedName>
    <definedName name="Excel_BuiltIn_Print_Area_8">#REF!</definedName>
    <definedName name="Excel_BuiltIn_Print_Area_80" localSheetId="1">#REF!</definedName>
    <definedName name="Excel_BuiltIn_Print_Area_80">#REF!</definedName>
    <definedName name="Excel_BuiltIn_Print_Area_81" localSheetId="1">#REF!</definedName>
    <definedName name="Excel_BuiltIn_Print_Area_81">#REF!</definedName>
    <definedName name="Excel_BuiltIn_Print_Area_82" localSheetId="1">#REF!</definedName>
    <definedName name="Excel_BuiltIn_Print_Area_82">#REF!</definedName>
    <definedName name="Excel_BuiltIn_Print_Area_83" localSheetId="1">#REF!</definedName>
    <definedName name="Excel_BuiltIn_Print_Area_83">#REF!</definedName>
    <definedName name="Excel_BuiltIn_Print_Area_84" localSheetId="1">#REF!</definedName>
    <definedName name="Excel_BuiltIn_Print_Area_84">#REF!</definedName>
    <definedName name="Excel_BuiltIn_Print_Area_85" localSheetId="1">#REF!</definedName>
    <definedName name="Excel_BuiltIn_Print_Area_85">#REF!</definedName>
    <definedName name="Excel_BuiltIn_Print_Area_86" localSheetId="1">#REF!</definedName>
    <definedName name="Excel_BuiltIn_Print_Area_86">#REF!</definedName>
    <definedName name="Excel_BuiltIn_Print_Area_87" localSheetId="1">#REF!</definedName>
    <definedName name="Excel_BuiltIn_Print_Area_87">#REF!</definedName>
    <definedName name="Excel_BuiltIn_Print_Area_88" localSheetId="1">#REF!</definedName>
    <definedName name="Excel_BuiltIn_Print_Area_88">#REF!</definedName>
    <definedName name="Excel_BuiltIn_Print_Area_89" localSheetId="1">#REF!</definedName>
    <definedName name="Excel_BuiltIn_Print_Area_89">#REF!</definedName>
    <definedName name="Excel_BuiltIn_Print_Area_9" localSheetId="1">#REF!</definedName>
    <definedName name="Excel_BuiltIn_Print_Area_9">#REF!</definedName>
    <definedName name="Excel_BuiltIn_Print_Area_90" localSheetId="1">#REF!</definedName>
    <definedName name="Excel_BuiltIn_Print_Area_90">#REF!</definedName>
    <definedName name="Excel_BuiltIn_Print_Area_91" localSheetId="1">#REF!</definedName>
    <definedName name="Excel_BuiltIn_Print_Area_91">#REF!</definedName>
    <definedName name="Excel_BuiltIn_Print_Area_92" localSheetId="1">#REF!</definedName>
    <definedName name="Excel_BuiltIn_Print_Area_92">#REF!</definedName>
    <definedName name="Excel_BuiltIn_Print_Area_93" localSheetId="1">#REF!</definedName>
    <definedName name="Excel_BuiltIn_Print_Area_93">#REF!</definedName>
    <definedName name="Excel_BuiltIn_Print_Area_94" localSheetId="1">#REF!</definedName>
    <definedName name="Excel_BuiltIn_Print_Area_94">#REF!</definedName>
    <definedName name="Excel_BuiltIn_Print_Area_95" localSheetId="1">#REF!</definedName>
    <definedName name="Excel_BuiltIn_Print_Area_95">#REF!</definedName>
    <definedName name="Excel_BuiltIn_Print_Area_96" localSheetId="1">#REF!</definedName>
    <definedName name="Excel_BuiltIn_Print_Area_96">#REF!</definedName>
    <definedName name="Excel_BuiltIn_Print_Area_97" localSheetId="1">#REF!</definedName>
    <definedName name="Excel_BuiltIn_Print_Area_97">#REF!</definedName>
    <definedName name="Excel_BuiltIn_Print_Area_98" localSheetId="1">#REF!</definedName>
    <definedName name="Excel_BuiltIn_Print_Area_98">#REF!</definedName>
    <definedName name="Excel_BuiltIn_Print_Area_99" localSheetId="1">#REF!</definedName>
    <definedName name="Excel_BuiltIn_Print_Area_99">#REF!</definedName>
    <definedName name="Excel_BuiltIn_Print_Titles_1" localSheetId="1">#REF!</definedName>
    <definedName name="Excel_BuiltIn_Print_Titles_1">#REF!</definedName>
    <definedName name="Excel_BuiltIn_Print_Titles_2">"$#ССЫЛ!.$A$5:$IV$5"</definedName>
    <definedName name="Excel_BuiltIn_Print_Titles_3">"$#ССЫЛ!.$A$5:$IV$5"</definedName>
    <definedName name="TABLE_13" localSheetId="1">[1]РКЦ!#REF!</definedName>
    <definedName name="TABLE_13">[1]РКЦ!#REF!</definedName>
    <definedName name="TABLE_2" localSheetId="1">#REF!</definedName>
    <definedName name="TABLE_2">#REF!</definedName>
    <definedName name="TABLE_2_18" localSheetId="1">#REF!</definedName>
    <definedName name="TABLE_2_18">#REF!</definedName>
    <definedName name="TABLE_2_19" localSheetId="1">#REF!</definedName>
    <definedName name="TABLE_2_19">#REF!</definedName>
    <definedName name="TABLE_2_3" localSheetId="1">[3]РКЦ!#REF!</definedName>
    <definedName name="TABLE_2_3">[3]РКЦ!#REF!</definedName>
    <definedName name="TABLE_2_7" localSheetId="1">#REF!</definedName>
    <definedName name="TABLE_2_7">#REF!</definedName>
    <definedName name="TABLE_2_8" localSheetId="1">[3]РКЦ!#REF!</definedName>
    <definedName name="TABLE_2_8">[3]РКЦ!#REF!</definedName>
    <definedName name="TABLE_3" localSheetId="1">#REF!</definedName>
    <definedName name="TABLE_3">#REF!</definedName>
    <definedName name="TABLE_3_18" localSheetId="1">#REF!</definedName>
    <definedName name="TABLE_3_18">#REF!</definedName>
    <definedName name="TABLE_3_19" localSheetId="1">#REF!</definedName>
    <definedName name="TABLE_3_19">#REF!</definedName>
    <definedName name="TABLE_3_3" localSheetId="1">[3]РКЦ!#REF!</definedName>
    <definedName name="TABLE_3_3">[3]РКЦ!#REF!</definedName>
    <definedName name="TABLE_3_7" localSheetId="1">#REF!</definedName>
    <definedName name="TABLE_3_7">#REF!</definedName>
    <definedName name="TABLE_3_8" localSheetId="1">[3]РКЦ!#REF!</definedName>
    <definedName name="TABLE_3_8">[3]РКЦ!#REF!</definedName>
    <definedName name="TABLE_4" localSheetId="1">#REF!</definedName>
    <definedName name="TABLE_4">#REF!</definedName>
    <definedName name="TABLE_4_18" localSheetId="1">#REF!</definedName>
    <definedName name="TABLE_4_18">#REF!</definedName>
    <definedName name="TABLE_4_19" localSheetId="1">#REF!</definedName>
    <definedName name="TABLE_4_19">#REF!</definedName>
    <definedName name="TABLE_4_3" localSheetId="1">[3]РКЦ!#REF!</definedName>
    <definedName name="TABLE_4_3">[3]РКЦ!#REF!</definedName>
    <definedName name="TABLE_4_7" localSheetId="1">#REF!</definedName>
    <definedName name="TABLE_4_7">#REF!</definedName>
    <definedName name="TABLE_4_8" localSheetId="1">[3]РКЦ!#REF!</definedName>
    <definedName name="TABLE_4_8">[3]РКЦ!#REF!</definedName>
    <definedName name="TABLE41" localSheetId="1">[1]РКЦ!#REF!</definedName>
    <definedName name="TABLE41">[1]РКЦ!#REF!</definedName>
    <definedName name="Z_49ECA0A7_E244_4C0A_AB7C_1A85D3C0BC80_.wvu.Cols" localSheetId="1" hidden="1">#REF!</definedName>
    <definedName name="Z_49ECA0A7_E244_4C0A_AB7C_1A85D3C0BC80_.wvu.Cols" hidden="1">#REF!</definedName>
    <definedName name="Z_49ECA0A7_E244_4C0A_AB7C_1A85D3C0BC80_.wvu.PrintTitles" localSheetId="1" hidden="1">#REF!</definedName>
    <definedName name="Z_49ECA0A7_E244_4C0A_AB7C_1A85D3C0BC80_.wvu.PrintTitles" hidden="1">#REF!</definedName>
    <definedName name="Z_49ECA0A7_E244_4C0A_AB7C_1A85D3C0BC80_.wvu.Rows" localSheetId="1" hidden="1">#REF!</definedName>
    <definedName name="Z_49ECA0A7_E244_4C0A_AB7C_1A85D3C0BC80_.wvu.Rows" hidden="1">#REF!</definedName>
    <definedName name="Z_70732C8D_B573_49D2_B225_7D3608B475AE_.wvu.Cols" localSheetId="1" hidden="1">#REF!</definedName>
    <definedName name="Z_70732C8D_B573_49D2_B225_7D3608B475AE_.wvu.Cols" hidden="1">#REF!</definedName>
    <definedName name="Z_70732C8D_B573_49D2_B225_7D3608B475AE_.wvu.PrintArea" localSheetId="1" hidden="1">#REF!</definedName>
    <definedName name="Z_70732C8D_B573_49D2_B225_7D3608B475AE_.wvu.PrintArea" hidden="1">#REF!</definedName>
    <definedName name="Z_78B500A2_DC54_11D6_9599_00C0DF46C05B_.wvu.PrintTitles" localSheetId="1" hidden="1">#REF!</definedName>
    <definedName name="Z_78B500A2_DC54_11D6_9599_00C0DF46C05B_.wvu.PrintTitles" hidden="1">#REF!</definedName>
    <definedName name="Z_895337BF_B3B1_47DB_B284_BAE610C1668F_.wvu.Cols" localSheetId="1" hidden="1">#REF!</definedName>
    <definedName name="Z_895337BF_B3B1_47DB_B284_BAE610C1668F_.wvu.Cols" hidden="1">#REF!</definedName>
    <definedName name="Z_895337BF_B3B1_47DB_B284_BAE610C1668F_.wvu.PrintArea" localSheetId="1" hidden="1">#REF!</definedName>
    <definedName name="Z_895337BF_B3B1_47DB_B284_BAE610C1668F_.wvu.PrintArea" hidden="1">#REF!</definedName>
    <definedName name="zx" localSheetId="1" hidden="1">#REF!</definedName>
    <definedName name="zx" hidden="1">#REF!</definedName>
    <definedName name="Акт" localSheetId="1">М1!#REF!</definedName>
    <definedName name="вм" localSheetId="1">#REF!</definedName>
    <definedName name="вм">#REF!</definedName>
    <definedName name="ЖЭК" localSheetId="1">#REF!</definedName>
    <definedName name="ЖЭК">#REF!</definedName>
    <definedName name="и_ср_начисл">[4]ф2_8!$E$12</definedName>
    <definedName name="и_ср_стоимость_факт">[4]ф2_8!$E$28</definedName>
    <definedName name="й111" localSheetId="1">#REF!</definedName>
    <definedName name="й111">#REF!</definedName>
    <definedName name="М15" localSheetId="1">[1]РКЦ!#REF!</definedName>
    <definedName name="М15">[1]РКЦ!#REF!</definedName>
    <definedName name="_xlnm.Print_Area" localSheetId="1">М1!$A$1:$G$143</definedName>
    <definedName name="ОКРУГЛ" localSheetId="1">#REF!</definedName>
    <definedName name="ОКРУГЛ">#REF!</definedName>
    <definedName name="пос" localSheetId="1">#REF!</definedName>
    <definedName name="пос">#REF!</definedName>
    <definedName name="ул" localSheetId="1">#REF!</definedName>
    <definedName name="ул">#REF!</definedName>
    <definedName name="я" localSheetId="1">#REF!</definedName>
    <definedName name="я">#REF!</definedName>
    <definedName name="яяя" localSheetId="1">#REF!</definedName>
    <definedName name="яяя">#REF!</definedName>
    <definedName name="яяя_18" localSheetId="1">#REF!</definedName>
    <definedName name="яяя_18">#REF!</definedName>
    <definedName name="яяя_19" localSheetId="1">#REF!</definedName>
    <definedName name="яяя_19">#REF!</definedName>
    <definedName name="яяя_3" localSheetId="1">[3]РКЦ!#REF!</definedName>
    <definedName name="яяя_3">[3]РКЦ!#REF!</definedName>
    <definedName name="яяя_7" localSheetId="1">#REF!</definedName>
    <definedName name="яяя_7">#REF!</definedName>
    <definedName name="яяя_8" localSheetId="1">[3]РКЦ!#REF!</definedName>
    <definedName name="яяя_8">[3]РКЦ!#REF!</definedName>
  </definedNames>
  <calcPr calcId="145621"/>
</workbook>
</file>

<file path=xl/calcChain.xml><?xml version="1.0" encoding="utf-8"?>
<calcChain xmlns="http://schemas.openxmlformats.org/spreadsheetml/2006/main">
  <c r="D89" i="2" l="1"/>
  <c r="D86" i="2"/>
  <c r="D79" i="2"/>
  <c r="D80" i="2" s="1"/>
  <c r="D75" i="2"/>
  <c r="D71" i="2"/>
  <c r="D70" i="2" s="1"/>
  <c r="D59" i="2"/>
  <c r="D51" i="2"/>
  <c r="D50" i="2"/>
  <c r="D41" i="2"/>
  <c r="D38" i="2"/>
  <c r="D16" i="2"/>
  <c r="D22" i="2" s="1"/>
  <c r="D12" i="2"/>
  <c r="D25" i="2" s="1"/>
  <c r="D17" i="2" l="1"/>
  <c r="D60" i="2"/>
  <c r="D61" i="2" s="1"/>
  <c r="D90" i="2"/>
  <c r="D91" i="2" s="1"/>
  <c r="D139" i="1"/>
  <c r="G135" i="1"/>
  <c r="G132" i="1"/>
  <c r="G130" i="1"/>
  <c r="G128" i="1"/>
  <c r="G125" i="1"/>
  <c r="G123" i="1"/>
  <c r="G122" i="1"/>
  <c r="G120" i="1"/>
  <c r="G118" i="1"/>
  <c r="G115" i="1"/>
  <c r="G111" i="1"/>
  <c r="G109" i="1"/>
  <c r="G107" i="1"/>
  <c r="G105" i="1"/>
  <c r="G104" i="1"/>
  <c r="G103" i="1"/>
  <c r="G102" i="1"/>
  <c r="G98" i="1"/>
  <c r="G96" i="1"/>
  <c r="G94" i="1"/>
  <c r="G91" i="1"/>
  <c r="G89" i="1"/>
  <c r="G87" i="1"/>
  <c r="G75" i="1"/>
  <c r="G72" i="1"/>
  <c r="G70" i="1"/>
  <c r="G68" i="1"/>
  <c r="G67" i="1"/>
  <c r="G58" i="1"/>
  <c r="G57" i="1"/>
  <c r="G55" i="1"/>
  <c r="G32" i="1"/>
  <c r="G30" i="1"/>
  <c r="G28" i="1"/>
  <c r="G26" i="1" l="1"/>
  <c r="G33" i="1"/>
  <c r="G39" i="1"/>
  <c r="G43" i="1"/>
  <c r="G53" i="1"/>
  <c r="G63" i="1"/>
  <c r="G114" i="1"/>
  <c r="G124" i="1"/>
  <c r="G127" i="1"/>
  <c r="G129" i="1"/>
  <c r="G131" i="1"/>
  <c r="G133" i="1"/>
  <c r="G34" i="1"/>
  <c r="G41" i="1"/>
  <c r="G52" i="1"/>
  <c r="G54" i="1"/>
  <c r="G56" i="1"/>
  <c r="G74" i="1"/>
  <c r="G85" i="1"/>
  <c r="G88" i="1"/>
  <c r="G90" i="1"/>
  <c r="G92" i="1"/>
  <c r="G95" i="1"/>
  <c r="G97" i="1"/>
  <c r="G99" i="1"/>
  <c r="G108" i="1"/>
  <c r="G110" i="1"/>
  <c r="G117" i="1"/>
  <c r="G116" i="1"/>
  <c r="G126" i="1"/>
  <c r="G140" i="1" l="1"/>
</calcChain>
</file>

<file path=xl/sharedStrings.xml><?xml version="1.0" encoding="utf-8"?>
<sst xmlns="http://schemas.openxmlformats.org/spreadsheetml/2006/main" count="433" uniqueCount="216">
  <si>
    <t>Утверждено
приказом Министерства строительства
и жилищно-коммунального хозяйства
Российской Федерации
от "26" _10_ 2015 г. № _761/пр_</t>
  </si>
  <si>
    <t>АКТ № _____________</t>
  </si>
  <si>
    <t>приемки оказанных услуг и (или) выполненных работ по содержанию</t>
  </si>
  <si>
    <r>
      <t xml:space="preserve">и текущему ремонту общего имущества в многоквартирном доме </t>
    </r>
    <r>
      <rPr>
        <sz val="9"/>
        <color indexed="10"/>
        <rFont val="Times New Roman"/>
        <family val="1"/>
        <charset val="204"/>
      </rPr>
      <t xml:space="preserve">за период с </t>
    </r>
    <r>
      <rPr>
        <b/>
        <sz val="9"/>
        <color indexed="10"/>
        <rFont val="Times New Roman"/>
        <family val="1"/>
        <charset val="204"/>
      </rPr>
      <t>01.02.2019г. по 30.06.2019г.</t>
    </r>
  </si>
  <si>
    <t>пос. Подгорный</t>
  </si>
  <si>
    <t>«_____»______________2019г.</t>
  </si>
  <si>
    <t xml:space="preserve">Собственники помещений в МКД, расположенном по адресу: </t>
  </si>
  <si>
    <t>ул. Боровая, дом 1,</t>
  </si>
  <si>
    <r>
      <t>именуемые в дальнейшем "Заказчик",</t>
    </r>
    <r>
      <rPr>
        <b/>
        <sz val="9"/>
        <color indexed="10"/>
        <rFont val="Times New Roman"/>
        <family val="1"/>
        <charset val="204"/>
      </rPr>
      <t xml:space="preserve"> в лице  председателя МКД   Виноградовой С.В.,       </t>
    </r>
    <r>
      <rPr>
        <u/>
        <sz val="9"/>
        <color indexed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 являющегося(ейся) собственником(цей) </t>
    </r>
  </si>
  <si>
    <t>(ФИО собственника / председателя)</t>
  </si>
  <si>
    <r>
      <t>квартиры</t>
    </r>
    <r>
      <rPr>
        <b/>
        <u/>
        <sz val="9"/>
        <color indexed="10"/>
        <rFont val="Times New Roman"/>
        <family val="1"/>
        <charset val="204"/>
      </rPr>
      <t xml:space="preserve"> №  12 </t>
    </r>
    <r>
      <rPr>
        <sz val="9"/>
        <color indexed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, находящейся в данном МКД, действующего(ей) на основании   </t>
    </r>
    <r>
      <rPr>
        <b/>
        <u/>
        <sz val="9"/>
        <color indexed="10"/>
        <rFont val="Times New Roman"/>
        <family val="1"/>
        <charset val="204"/>
      </rPr>
      <t>протокола общего собрания от 01.02.2019г</t>
    </r>
  </si>
  <si>
    <r>
      <t xml:space="preserve">с одной стороны, и  МП "ЖКХ" п. Подгорный в лице </t>
    </r>
    <r>
      <rPr>
        <u/>
        <sz val="9"/>
        <color rgb="FFFF0000"/>
        <rFont val="Times New Roman"/>
        <family val="1"/>
        <charset val="204"/>
      </rPr>
      <t xml:space="preserve"> </t>
    </r>
    <r>
      <rPr>
        <b/>
        <u/>
        <sz val="9"/>
        <color rgb="FFFF0000"/>
        <rFont val="Times New Roman"/>
        <family val="1"/>
        <charset val="204"/>
      </rPr>
      <t>директора МП "ЖКХ" п Подгорный Петрова Д.Ю.</t>
    </r>
  </si>
  <si>
    <t>действующего(щей) на основании договора управления МКД или договора обслуживания, именуемого(ой) в дальнейшем</t>
  </si>
  <si>
    <t>"Исполнитель", с другой стороны, совместно именуемые "Стороны", составили настоящий Акт о нижеследующем:</t>
  </si>
  <si>
    <t>1. Исполнителем предъявлены к приемке следующие, оказанные на основании договора управления МКД или договора обслуживания от</t>
  </si>
  <si>
    <r>
      <t>01.02.2019г, 03.06.2019</t>
    </r>
    <r>
      <rPr>
        <sz val="9"/>
        <color indexed="10"/>
        <rFont val="Times New Roman"/>
        <family val="1"/>
        <charset val="204"/>
      </rPr>
      <t xml:space="preserve">   </t>
    </r>
    <r>
      <rPr>
        <sz val="9"/>
        <rFont val="Times New Roman"/>
        <family val="1"/>
        <charset val="204"/>
      </rPr>
      <t xml:space="preserve"> (далее - "Договор"), услуги и (или) выполненные работы по содержанию и текущему ремонту общего </t>
    </r>
  </si>
  <si>
    <t xml:space="preserve">имущества  в МКД, расположенном по адресу: </t>
  </si>
  <si>
    <t>пос. Подгорный, ул. Боровая, д.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</si>
  <si>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</si>
  <si>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№ 1 по ул. Мира за 2019 год</t>
  </si>
  <si>
    <t xml:space="preserve">скрыть </t>
  </si>
  <si>
    <t>Наименование работ</t>
  </si>
  <si>
    <t>Периодичность/ объем выполненной работы (оказанной услуги)</t>
  </si>
  <si>
    <t xml:space="preserve">Единица измерения </t>
  </si>
  <si>
    <t>Цена выполненной работы (оказанной услуги), в рублях</t>
  </si>
  <si>
    <t>за период с 01.01. по 31.12.2019 год (исполнение договора управления многоквартирным домом от 27.12.2017 г.)</t>
  </si>
  <si>
    <t xml:space="preserve">                1.  Работы, выполняемые в отношении всех видов фундаментов:</t>
  </si>
  <si>
    <t>Осмотр конструкций</t>
  </si>
  <si>
    <t xml:space="preserve">1000 м2 </t>
  </si>
  <si>
    <t xml:space="preserve">                 2.  Работы, выполняемые в зданиях с подвалами</t>
  </si>
  <si>
    <t xml:space="preserve">                 3.  Работы, выполняемые для надлежащего содержания стен</t>
  </si>
  <si>
    <t xml:space="preserve">100 м3 </t>
  </si>
  <si>
    <t xml:space="preserve">                5. Работы, выполняемые в целях надлежащего содержания крыши</t>
  </si>
  <si>
    <t>Осмотр кровель</t>
  </si>
  <si>
    <t>1000 м2 кровли</t>
  </si>
  <si>
    <t>Осмотр деревянных конструкций крыш</t>
  </si>
  <si>
    <t>100 м2</t>
  </si>
  <si>
    <t>Очистка козырьков от снега</t>
  </si>
  <si>
    <t>м²</t>
  </si>
  <si>
    <t xml:space="preserve">                 9.  Работы, выполняемые в целях надлежащего содержания перегородок</t>
  </si>
  <si>
    <t xml:space="preserve">                 10.  Работы, выполняемые в целях надлежащего содержания внутренней отделки мест общего пользования</t>
  </si>
  <si>
    <t>Осмотр  внутренней отделки</t>
  </si>
  <si>
    <t xml:space="preserve">                 11.  Работы, выполняемые в целях надлежащего содержания оконных и дверных заполнений помещений, относящихся к общему имуществу</t>
  </si>
  <si>
    <t>Осмотр заполнений дверных и оконных проемов</t>
  </si>
  <si>
    <t>1000 м2 площади</t>
  </si>
  <si>
    <t>Снятие и установка пружин входных дверей</t>
  </si>
  <si>
    <t>шт</t>
  </si>
  <si>
    <t>Снятие пружин</t>
  </si>
  <si>
    <t>Установка  пружины</t>
  </si>
  <si>
    <t xml:space="preserve">                 12.  Работы по ремонту придомового оборудования благоустройства</t>
  </si>
  <si>
    <t xml:space="preserve">Ремонт скамеек </t>
  </si>
  <si>
    <t>м.п.</t>
  </si>
  <si>
    <t xml:space="preserve">Ремонт песочниц </t>
  </si>
  <si>
    <t xml:space="preserve">                 13.  Общие работы, выполняемые для надлежащего содержания систем отопления и теплоснабжения</t>
  </si>
  <si>
    <t>Осмотр системы центрального отопления</t>
  </si>
  <si>
    <t xml:space="preserve"> 1000 м2</t>
  </si>
  <si>
    <t>Осмотр системы в подвальных помещениях,чердачных</t>
  </si>
  <si>
    <t>Испытание трубопроводов системы центрального отопления</t>
  </si>
  <si>
    <t>100 м труб.</t>
  </si>
  <si>
    <t>Промывка трубопроводов системы центрального отопления</t>
  </si>
  <si>
    <t>100 м3 здания</t>
  </si>
  <si>
    <t>Консервация системы отопления</t>
  </si>
  <si>
    <t>100 м</t>
  </si>
  <si>
    <t>Расконсервация системы отопления</t>
  </si>
  <si>
    <t>Ликвидация воздушных пробок в системе отопления в стояке</t>
  </si>
  <si>
    <t>1 стояк</t>
  </si>
  <si>
    <t xml:space="preserve">                 13.  Общие работы, выполняемые для надлежащего содержания систем  водоснабжения (холодного и горячего) и водоотведения</t>
  </si>
  <si>
    <t>Обслуживание приборов учета горячей воды</t>
  </si>
  <si>
    <t xml:space="preserve">                 16.  Работы, выполняемые в целях надлежащего содержания электрооборудования</t>
  </si>
  <si>
    <t>Осмотр линий электрических сетей, арматуры и электрооборудования в помещениях</t>
  </si>
  <si>
    <t>1000 м2 подвала</t>
  </si>
  <si>
    <t>Осмотр линий электрических сетей, арматуры и электрооборудования на лестничных клетках</t>
  </si>
  <si>
    <t>100 л.площ.</t>
  </si>
  <si>
    <t xml:space="preserve">                 17.  Работы по содержанию помещений, входящих в состав общего имущества</t>
  </si>
  <si>
    <t xml:space="preserve">Влажное подметание лестничных площадок и маршей </t>
  </si>
  <si>
    <t>м2</t>
  </si>
  <si>
    <t>Влажное подметание лестничных площадок и маршей свыше 3-го этажа</t>
  </si>
  <si>
    <t xml:space="preserve">Мытье лестничных площадок и маршей </t>
  </si>
  <si>
    <t>Мытье лестничных площадок и маршей свыше  3-го этажа</t>
  </si>
  <si>
    <t>Влажная протирка стен</t>
  </si>
  <si>
    <t>Обметание пыли с потолков</t>
  </si>
  <si>
    <t>Влажная протирка чердачных лестниц</t>
  </si>
  <si>
    <t>Влажная протирка отопительных приборов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</si>
  <si>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ручек;</t>
  </si>
  <si>
    <t>подоконники</t>
  </si>
  <si>
    <t>оконных решеток</t>
  </si>
  <si>
    <t>перил лестниц</t>
  </si>
  <si>
    <t>шкафов для электросчетчиков, слаботочных устройств</t>
  </si>
  <si>
    <t>почтовых ящиков</t>
  </si>
  <si>
    <t>дверей</t>
  </si>
  <si>
    <t>Мытье окон</t>
  </si>
  <si>
    <t xml:space="preserve">            VI.  Уборка придомовой территории</t>
  </si>
  <si>
    <t xml:space="preserve">                 17.  Работы по содержанию придомовой территории в холодный период года</t>
  </si>
  <si>
    <t>Подметание свежевыпавшего снега</t>
  </si>
  <si>
    <t>Сдвигание свежевыпавшего снега толщиной слоя свыше 2 см</t>
  </si>
  <si>
    <t>Транспортировка песка от места складирования до места посыпки</t>
  </si>
  <si>
    <t>м3</t>
  </si>
  <si>
    <t>Посыпка территории противогололедными материалами</t>
  </si>
  <si>
    <t>Очистка территории от уплотнительного снега при наличии колейности свыше 5 см</t>
  </si>
  <si>
    <t>Очистка территории от наледи и льда</t>
  </si>
  <si>
    <t xml:space="preserve">Подметание территории в дни без снегопада </t>
  </si>
  <si>
    <t>Сдвигание свежевыпавшего снега в дни сильных снегопадов</t>
  </si>
  <si>
    <t>Перекидывание снега и скола</t>
  </si>
  <si>
    <t>Сдвигание снега и скола, сброшенного с крыш</t>
  </si>
  <si>
    <t>Уборка отмосток</t>
  </si>
  <si>
    <t>Очистка от мусора урн, установленных возле подъездов</t>
  </si>
  <si>
    <t>Очистка урн от мусора</t>
  </si>
  <si>
    <t>Уборка крыльца и площадки перед входом в подъезд</t>
  </si>
  <si>
    <t>Подметание площадок перед входом в подъезд</t>
  </si>
  <si>
    <t>Очистка приямков</t>
  </si>
  <si>
    <t>Погрузка мусора на автотранспорт вручную</t>
  </si>
  <si>
    <t xml:space="preserve">                 18.  Работы по содержанию придомовой территории в теплый период года</t>
  </si>
  <si>
    <t>Подметание территории с усовершенственным покрытием</t>
  </si>
  <si>
    <t>Уборка и выкашивание газонов</t>
  </si>
  <si>
    <t xml:space="preserve">Уборка газонов </t>
  </si>
  <si>
    <t>Уборка газонов от листьев, сучьев, мусора при засоренности сильной</t>
  </si>
  <si>
    <t>Скашивание газонов газонокосилкой</t>
  </si>
  <si>
    <t>Сгребание и относка скошенной травы</t>
  </si>
  <si>
    <t xml:space="preserve">            VIII.  Услуги по управлению МКД</t>
  </si>
  <si>
    <t>Управление МКД</t>
  </si>
  <si>
    <t>м2 жилой площади</t>
  </si>
  <si>
    <t xml:space="preserve">            IX.  Обеспечение устранения аварий</t>
  </si>
  <si>
    <t>Обеспечение устранений аварий</t>
  </si>
  <si>
    <t>ИТОГО</t>
  </si>
  <si>
    <t>Управляющая организация - МП "ЖКХ"</t>
  </si>
  <si>
    <t>Очистка чердачного помещения от снега</t>
  </si>
  <si>
    <t>Смена головок вводных вентилей ГХВС  д.15 мм</t>
  </si>
  <si>
    <t>Ревизия щитов</t>
  </si>
  <si>
    <t>Закрытие чердачных люков</t>
  </si>
  <si>
    <t>шт.</t>
  </si>
  <si>
    <t>Установка навесных замков</t>
  </si>
  <si>
    <t>Ревизия ВРУ</t>
  </si>
  <si>
    <t>квартир</t>
  </si>
  <si>
    <t>Очистка от наледи и льда крышек люков пожарных колодцев</t>
  </si>
  <si>
    <t>Сдвигание свежевыпавшего снега и очистка придомовой территории от снега и льда</t>
  </si>
  <si>
    <t>Уборка подвальных помещений</t>
  </si>
  <si>
    <t>Очистка кровли от снега при толщине снега до 20 см  и скалывание сосулек</t>
  </si>
  <si>
    <t>Осмотр водопровода, канализации, горячего водоснабжения</t>
  </si>
  <si>
    <t>Замена перегоревшей эл.лампы накаливания</t>
  </si>
  <si>
    <t>Ревизия светильников дворового освещения</t>
  </si>
  <si>
    <t>Ревизия светильников с люминисцентными лампами</t>
  </si>
  <si>
    <t>Ревизия светильников с лампами накаливания</t>
  </si>
  <si>
    <t>Замена светильников в подвальном помещении НСП 60</t>
  </si>
  <si>
    <t>Замена светильников в тамбуре НСП 60</t>
  </si>
  <si>
    <t xml:space="preserve">Приложение 1    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</si>
  <si>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</si>
  <si>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</si>
  <si>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N пп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</si>
  <si>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</si>
  <si>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</si>
  <si>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</si>
  <si>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</si>
  <si>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 xml:space="preserve"> -</t>
  </si>
  <si>
    <t>Дата начала отчетного периода</t>
  </si>
  <si>
    <t xml:space="preserve"> 01.01.2019</t>
  </si>
  <si>
    <t>Дата конца отчетного периода</t>
  </si>
  <si>
    <t xml:space="preserve"> 31.12.2019</t>
  </si>
  <si>
    <t xml:space="preserve">Общая информация о выполняемых работах (оказываемых услугах) по содержанию и текущему ремонту общего имущества в многоквартирном доме    </t>
  </si>
  <si>
    <t>Авансовые платежи потребителей (на начало периода)</t>
  </si>
  <si>
    <t>руб.</t>
  </si>
  <si>
    <t>-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</si>
  <si>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</si>
  <si>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</si>
  <si>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</si>
  <si>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</si>
  <si>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</si>
  <si>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</si>
  <si>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средств, в том числе</t>
  </si>
  <si>
    <t>- денежных средств от собственников/ нанимателей помещений</t>
  </si>
  <si>
    <t>- целевых взносов от собственников/ 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</si>
  <si>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</si>
  <si>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</si>
  <si>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</si>
  <si>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</si>
  <si>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</si>
  <si>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</si>
  <si>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</si>
  <si>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 xml:space="preserve">Выполненные работы (оказанные услуги) по содержанию общего имущества и текущему ремонту в отчетном периоде    </t>
  </si>
  <si>
    <t>Содержание и текущий ремонт общего имущества в многоквартирном доме</t>
  </si>
  <si>
    <t>Годовая фактическая стоимость работ (услуг)</t>
  </si>
  <si>
    <t xml:space="preserve">Детальный перечень выполненных работ (оказанных услуг) </t>
  </si>
  <si>
    <t xml:space="preserve"> - </t>
  </si>
  <si>
    <t>Приложение 1</t>
  </si>
  <si>
    <t xml:space="preserve">Информация о наличии претензий по качеству выполненных работ (оказанных услуг)    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</si>
  <si>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</si>
  <si>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</si>
  <si>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</si>
  <si>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</si>
  <si>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</si>
  <si>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 xml:space="preserve">Общая информация по предоставленным коммунальным услугам    </t>
  </si>
  <si>
    <t xml:space="preserve">Информация о предоставленных коммунальных услугах    </t>
  </si>
  <si>
    <t>Вид коммунальной услуги</t>
  </si>
  <si>
    <t xml:space="preserve">Отопление 
</t>
  </si>
  <si>
    <t>Гкал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</si>
  <si>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</si>
  <si>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</si>
  <si>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</si>
  <si>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</si>
  <si>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</si>
  <si>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</si>
  <si>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</si>
  <si>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</si>
  <si>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(-ам) коммунального ресурса</t>
  </si>
  <si>
    <t xml:space="preserve">Холодное водоснабжение 
</t>
  </si>
  <si>
    <t>куб.м</t>
  </si>
  <si>
    <t>Горячее водоснабжение</t>
  </si>
  <si>
    <t xml:space="preserve">Водоотведение </t>
  </si>
  <si>
    <t xml:space="preserve">Электроэнергия </t>
  </si>
  <si>
    <t>кВ*ч</t>
  </si>
  <si>
    <t xml:space="preserve">Информация о наличии претензий по качеству предоставленных коммунальных услуг    </t>
  </si>
  <si>
    <t>ед..</t>
  </si>
  <si>
    <t xml:space="preserve">Информация о ведении претензионно-исковой работы в отношении потребителей-должников    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</si>
  <si>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</si>
  <si>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</si>
  <si>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</si>
  <si>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 xml:space="preserve"> 30.03.2020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</si>
</sst>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р_._-;\-* #,##0.00_р_._-;_-* &quot;-&quot;??_р_._-;_-@_-"/>
    <numFmt numFmtId="164" formatCode="0.000"/>
    <numFmt numFmtId="165" formatCode="0.0"/>
    <numFmt numFmtId="166" formatCode="#,##0.00&quot;р.&quot;"/>
    <numFmt numFmtId="167" formatCode="\$#.00"/>
    <numFmt numFmtId="168" formatCode="#."/>
    <numFmt numFmtId="169" formatCode="%#.00"/>
    <numFmt numFmtId="170" formatCode="#\,##0.00"/>
    <numFmt numFmtId="171" formatCode="#.00"/>
  </numFmts>
  <fonts count="6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6"/>
      <name val="Times New Roman"/>
      <family val="1"/>
      <charset val="204"/>
    </font>
    <font>
      <sz val="9"/>
      <name val="Arial"/>
      <family val="2"/>
      <charset val="204"/>
    </font>
    <font>
      <sz val="9"/>
      <color rgb="FFC00000"/>
      <name val="Arial"/>
      <family val="2"/>
      <charset val="204"/>
    </font>
    <font>
      <sz val="9"/>
      <name val="Times New Roman"/>
      <family val="1"/>
      <charset val="204"/>
    </font>
    <font>
      <sz val="9"/>
      <color indexed="10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u/>
      <sz val="9"/>
      <color indexed="10"/>
      <name val="Times New Roman"/>
      <family val="1"/>
      <charset val="204"/>
    </font>
    <font>
      <sz val="10"/>
      <color rgb="FFC00000"/>
      <name val="Arial"/>
      <family val="2"/>
      <charset val="204"/>
    </font>
    <font>
      <u/>
      <sz val="9"/>
      <color indexed="10"/>
      <name val="Times New Roman"/>
      <family val="1"/>
      <charset val="204"/>
    </font>
    <font>
      <sz val="9"/>
      <color rgb="FFC00000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u/>
      <sz val="9"/>
      <color rgb="FFFF0000"/>
      <name val="Times New Roman"/>
      <family val="1"/>
      <charset val="204"/>
    </font>
    <font>
      <b/>
      <u/>
      <sz val="9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color rgb="FFC00000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color rgb="FFC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"/>
      <color indexed="8"/>
      <name val="Courier"/>
      <family val="1"/>
      <charset val="204"/>
    </font>
    <font>
      <sz val="1"/>
      <color indexed="8"/>
      <name val="Courier New"/>
      <family val="3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color indexed="16"/>
      <name val="Arial"/>
      <family val="2"/>
      <charset val="204"/>
    </font>
    <font>
      <b/>
      <sz val="10"/>
      <color indexed="9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58"/>
      <name val="Arial"/>
      <family val="2"/>
      <charset val="204"/>
    </font>
    <font>
      <b/>
      <sz val="24"/>
      <color indexed="8"/>
      <name val="Arial"/>
      <family val="2"/>
      <charset val="204"/>
    </font>
    <font>
      <sz val="18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0"/>
      <color indexed="19"/>
      <name val="Arial"/>
      <family val="2"/>
      <charset val="204"/>
    </font>
    <font>
      <sz val="10"/>
      <color indexed="63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color rgb="FF000000"/>
      <name val="Tahoma"/>
      <family val="2"/>
      <charset val="204"/>
    </font>
    <font>
      <sz val="11"/>
      <color theme="1"/>
      <name val="Calibri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</font>
    <font>
      <sz val="11"/>
      <color indexed="10"/>
      <name val="Calibri"/>
      <family val="2"/>
      <charset val="204"/>
    </font>
    <font>
      <sz val="8"/>
      <color indexed="8"/>
      <name val="Tahoma"/>
      <family val="2"/>
      <charset val="204"/>
    </font>
    <font>
      <sz val="11"/>
      <color indexed="17"/>
      <name val="Calibri"/>
      <family val="2"/>
      <charset val="204"/>
    </font>
    <font>
      <i/>
      <sz val="9"/>
      <name val="Times New Roman"/>
      <family val="1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1"/>
      </patternFill>
    </fill>
    <fill>
      <patternFill patternType="solid">
        <fgColor indexed="41"/>
        <bgColor indexed="47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4">
    <xf numFmtId="0" fontId="0" fillId="0" borderId="0"/>
    <xf numFmtId="0" fontId="2" fillId="0" borderId="0"/>
    <xf numFmtId="0" fontId="2" fillId="0" borderId="0"/>
    <xf numFmtId="0" fontId="15" fillId="0" borderId="0"/>
    <xf numFmtId="43" fontId="15" fillId="0" borderId="0" applyFont="0" applyFill="0" applyBorder="0" applyAlignment="0" applyProtection="0"/>
    <xf numFmtId="167" fontId="26" fillId="0" borderId="0">
      <protection locked="0"/>
    </xf>
    <xf numFmtId="168" fontId="26" fillId="0" borderId="5">
      <protection locked="0"/>
    </xf>
    <xf numFmtId="167" fontId="27" fillId="0" borderId="0">
      <protection locked="0"/>
    </xf>
    <xf numFmtId="168" fontId="27" fillId="0" borderId="6">
      <protection locked="0"/>
    </xf>
    <xf numFmtId="169" fontId="26" fillId="0" borderId="0">
      <protection locked="0"/>
    </xf>
    <xf numFmtId="170" fontId="26" fillId="0" borderId="0">
      <protection locked="0"/>
    </xf>
    <xf numFmtId="169" fontId="27" fillId="0" borderId="0">
      <protection locked="0"/>
    </xf>
    <xf numFmtId="170" fontId="27" fillId="0" borderId="0">
      <protection locked="0"/>
    </xf>
    <xf numFmtId="171" fontId="26" fillId="0" borderId="0">
      <protection locked="0"/>
    </xf>
    <xf numFmtId="168" fontId="28" fillId="0" borderId="0">
      <protection locked="0"/>
    </xf>
    <xf numFmtId="168" fontId="28" fillId="0" borderId="0">
      <protection locked="0"/>
    </xf>
    <xf numFmtId="0" fontId="29" fillId="2" borderId="0" applyNumberFormat="0" applyBorder="0" applyAlignment="0" applyProtection="0"/>
    <xf numFmtId="0" fontId="29" fillId="3" borderId="0" applyNumberFormat="0" applyBorder="0" applyAlignment="0" applyProtection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8" borderId="0" applyNumberFormat="0" applyBorder="0" applyAlignment="0" applyProtection="0"/>
    <xf numFmtId="0" fontId="29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1" fillId="0" borderId="0" applyNumberFormat="0" applyFill="0" applyBorder="0" applyProtection="0">
      <alignment horizontal="left" vertical="top" wrapText="1"/>
    </xf>
    <xf numFmtId="0" fontId="32" fillId="16" borderId="0" applyNumberFormat="0" applyBorder="0" applyProtection="0">
      <alignment horizontal="left" vertical="top" wrapText="1"/>
    </xf>
    <xf numFmtId="0" fontId="32" fillId="17" borderId="0" applyNumberFormat="0" applyBorder="0" applyProtection="0">
      <alignment horizontal="left" vertical="top" wrapText="1"/>
    </xf>
    <xf numFmtId="0" fontId="31" fillId="18" borderId="0" applyNumberFormat="0" applyBorder="0" applyProtection="0">
      <alignment horizontal="left" vertical="top" wrapText="1"/>
    </xf>
    <xf numFmtId="0" fontId="33" fillId="19" borderId="0" applyNumberFormat="0" applyBorder="0" applyProtection="0">
      <alignment horizontal="left" vertical="top" wrapText="1"/>
    </xf>
    <xf numFmtId="0" fontId="34" fillId="20" borderId="0" applyNumberFormat="0" applyBorder="0" applyProtection="0">
      <alignment horizontal="left" vertical="top" wrapText="1"/>
    </xf>
    <xf numFmtId="0" fontId="15" fillId="0" borderId="0"/>
    <xf numFmtId="0" fontId="35" fillId="0" borderId="0" applyNumberFormat="0" applyFill="0" applyBorder="0" applyProtection="0">
      <alignment horizontal="left" vertical="top" wrapText="1"/>
    </xf>
    <xf numFmtId="0" fontId="36" fillId="21" borderId="0" applyNumberFormat="0" applyBorder="0" applyProtection="0">
      <alignment horizontal="left" vertical="top" wrapText="1"/>
    </xf>
    <xf numFmtId="0" fontId="37" fillId="0" borderId="0" applyNumberFormat="0" applyFill="0" applyBorder="0" applyProtection="0">
      <alignment horizontal="left" vertical="top" wrapText="1"/>
    </xf>
    <xf numFmtId="0" fontId="38" fillId="0" borderId="0" applyNumberFormat="0" applyFill="0" applyBorder="0" applyProtection="0">
      <alignment horizontal="left" vertical="top" wrapText="1"/>
    </xf>
    <xf numFmtId="0" fontId="39" fillId="0" borderId="0" applyNumberFormat="0" applyFill="0" applyBorder="0" applyProtection="0">
      <alignment horizontal="left" vertical="top" wrapText="1"/>
    </xf>
    <xf numFmtId="0" fontId="40" fillId="22" borderId="0" applyNumberFormat="0" applyBorder="0" applyProtection="0">
      <alignment horizontal="left" vertical="top" wrapText="1"/>
    </xf>
    <xf numFmtId="0" fontId="41" fillId="22" borderId="7" applyNumberFormat="0" applyProtection="0">
      <alignment horizontal="left" vertical="top" wrapText="1"/>
    </xf>
    <xf numFmtId="0" fontId="42" fillId="0" borderId="0">
      <alignment horizontal="left" vertical="top"/>
    </xf>
    <xf numFmtId="0" fontId="42" fillId="0" borderId="0">
      <alignment horizontal="left" vertical="top"/>
    </xf>
    <xf numFmtId="0" fontId="42" fillId="0" borderId="0">
      <alignment horizontal="center" vertical="top"/>
    </xf>
    <xf numFmtId="0" fontId="39" fillId="0" borderId="0" applyNumberFormat="0" applyFill="0" applyBorder="0" applyProtection="0">
      <alignment horizontal="left" vertical="top" wrapText="1"/>
    </xf>
    <xf numFmtId="0" fontId="39" fillId="0" borderId="0" applyNumberFormat="0" applyFill="0" applyBorder="0" applyProtection="0">
      <alignment horizontal="left" vertical="top" wrapText="1"/>
    </xf>
    <xf numFmtId="0" fontId="33" fillId="0" borderId="0" applyNumberFormat="0" applyFill="0" applyBorder="0" applyProtection="0">
      <alignment horizontal="left" vertical="top" wrapText="1"/>
    </xf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26" borderId="0" applyNumberFormat="0" applyBorder="0" applyAlignment="0" applyProtection="0"/>
    <xf numFmtId="0" fontId="43" fillId="7" borderId="7" applyNumberFormat="0" applyAlignment="0" applyProtection="0"/>
    <xf numFmtId="0" fontId="44" fillId="27" borderId="8" applyNumberFormat="0" applyAlignment="0" applyProtection="0"/>
    <xf numFmtId="0" fontId="45" fillId="27" borderId="7" applyNumberFormat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7" fillId="0" borderId="9" applyNumberFormat="0" applyFill="0" applyAlignment="0" applyProtection="0"/>
    <xf numFmtId="0" fontId="48" fillId="0" borderId="10" applyNumberFormat="0" applyFill="0" applyAlignment="0" applyProtection="0"/>
    <xf numFmtId="0" fontId="49" fillId="0" borderId="11" applyNumberFormat="0" applyFill="0" applyAlignment="0" applyProtection="0"/>
    <xf numFmtId="0" fontId="49" fillId="0" borderId="0" applyNumberFormat="0" applyFill="0" applyBorder="0" applyAlignment="0" applyProtection="0"/>
    <xf numFmtId="0" fontId="50" fillId="0" borderId="12" applyNumberFormat="0" applyFill="0" applyAlignment="0" applyProtection="0"/>
    <xf numFmtId="0" fontId="51" fillId="28" borderId="13" applyNumberFormat="0" applyAlignment="0" applyProtection="0"/>
    <xf numFmtId="0" fontId="52" fillId="0" borderId="0" applyNumberFormat="0" applyFill="0" applyBorder="0" applyAlignment="0" applyProtection="0"/>
    <xf numFmtId="0" fontId="53" fillId="2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54" fillId="0" borderId="0"/>
    <xf numFmtId="0" fontId="55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39" fillId="0" borderId="0">
      <alignment horizontal="left" vertical="top" wrapText="1"/>
    </xf>
    <xf numFmtId="0" fontId="56" fillId="3" borderId="0" applyNumberFormat="0" applyBorder="0" applyAlignment="0" applyProtection="0"/>
    <xf numFmtId="0" fontId="57" fillId="0" borderId="0" applyNumberFormat="0" applyFill="0" applyBorder="0" applyAlignment="0" applyProtection="0"/>
    <xf numFmtId="0" fontId="2" fillId="30" borderId="14" applyNumberFormat="0" applyFont="0" applyAlignment="0" applyProtection="0"/>
    <xf numFmtId="0" fontId="58" fillId="0" borderId="15" applyNumberFormat="0" applyFill="0" applyAlignment="0" applyProtection="0"/>
    <xf numFmtId="0" fontId="59" fillId="0" borderId="0"/>
    <xf numFmtId="0" fontId="60" fillId="0" borderId="0" applyNumberFormat="0" applyFill="0" applyBorder="0" applyAlignment="0" applyProtection="0"/>
    <xf numFmtId="43" fontId="61" fillId="0" borderId="0" applyFont="0" applyFill="0" applyBorder="0" applyAlignment="0" applyProtection="0"/>
    <xf numFmtId="0" fontId="62" fillId="4" borderId="0" applyNumberFormat="0" applyBorder="0" applyAlignment="0" applyProtection="0"/>
  </cellStyleXfs>
  <cellXfs count="103">
    <xf numFmtId="0" fontId="0" fillId="0" borderId="0" xfId="0"/>
    <xf numFmtId="0" fontId="4" fillId="0" borderId="0" xfId="1" applyFont="1" applyFill="1"/>
    <xf numFmtId="0" fontId="4" fillId="0" borderId="0" xfId="2" applyFont="1" applyFill="1"/>
    <xf numFmtId="0" fontId="6" fillId="0" borderId="0" xfId="2" applyFont="1" applyFill="1" applyAlignment="1">
      <alignment horizontal="right" vertical="center"/>
    </xf>
    <xf numFmtId="0" fontId="6" fillId="0" borderId="0" xfId="1" applyFont="1" applyFill="1" applyAlignment="1">
      <alignment vertical="center"/>
    </xf>
    <xf numFmtId="0" fontId="2" fillId="0" borderId="0" xfId="1" applyFont="1" applyFill="1"/>
    <xf numFmtId="0" fontId="9" fillId="0" borderId="0" xfId="1" applyFont="1" applyFill="1" applyBorder="1" applyAlignment="1">
      <alignment vertical="center"/>
    </xf>
    <xf numFmtId="0" fontId="12" fillId="0" borderId="0" xfId="1" applyFont="1" applyFill="1" applyAlignment="1">
      <alignment vertical="center"/>
    </xf>
    <xf numFmtId="0" fontId="13" fillId="0" borderId="0" xfId="1" applyFont="1" applyFill="1" applyAlignment="1">
      <alignment horizontal="center" vertical="center"/>
    </xf>
    <xf numFmtId="0" fontId="14" fillId="0" borderId="0" xfId="1" applyFont="1" applyFill="1"/>
    <xf numFmtId="0" fontId="10" fillId="0" borderId="0" xfId="1" applyFont="1" applyFill="1"/>
    <xf numFmtId="0" fontId="13" fillId="0" borderId="0" xfId="1" applyFont="1" applyFill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/>
    </xf>
    <xf numFmtId="0" fontId="2" fillId="0" borderId="0" xfId="1" applyFill="1" applyBorder="1"/>
    <xf numFmtId="0" fontId="18" fillId="0" borderId="1" xfId="0" applyFont="1" applyFill="1" applyBorder="1" applyAlignment="1">
      <alignment horizontal="center" vertical="center"/>
    </xf>
    <xf numFmtId="0" fontId="21" fillId="0" borderId="1" xfId="1" applyFont="1" applyFill="1" applyBorder="1" applyAlignment="1">
      <alignment horizontal="center" vertical="center" wrapText="1"/>
    </xf>
    <xf numFmtId="2" fontId="6" fillId="0" borderId="1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/>
    </xf>
    <xf numFmtId="1" fontId="6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2" fontId="12" fillId="0" borderId="1" xfId="1" applyNumberFormat="1" applyFont="1" applyFill="1" applyBorder="1" applyAlignment="1">
      <alignment horizontal="center" vertical="center"/>
    </xf>
    <xf numFmtId="0" fontId="21" fillId="0" borderId="1" xfId="1" applyFont="1" applyFill="1" applyBorder="1" applyAlignment="1">
      <alignment horizontal="left" vertical="center"/>
    </xf>
    <xf numFmtId="49" fontId="21" fillId="0" borderId="1" xfId="1" applyNumberFormat="1" applyFont="1" applyFill="1" applyBorder="1" applyAlignment="1">
      <alignment horizontal="left" vertical="center"/>
    </xf>
    <xf numFmtId="1" fontId="12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1" fontId="6" fillId="0" borderId="1" xfId="1" applyNumberFormat="1" applyFont="1" applyFill="1" applyBorder="1" applyAlignment="1">
      <alignment horizontal="center" vertical="center" wrapText="1"/>
    </xf>
    <xf numFmtId="4" fontId="21" fillId="0" borderId="1" xfId="1" applyNumberFormat="1" applyFont="1" applyFill="1" applyBorder="1" applyAlignment="1">
      <alignment horizontal="center" vertical="center"/>
    </xf>
    <xf numFmtId="4" fontId="21" fillId="0" borderId="0" xfId="1" applyNumberFormat="1" applyFont="1" applyFill="1" applyBorder="1" applyAlignment="1">
      <alignment horizontal="center" vertical="center"/>
    </xf>
    <xf numFmtId="166" fontId="25" fillId="0" borderId="0" xfId="0" applyNumberFormat="1" applyFont="1" applyFill="1" applyAlignment="1">
      <alignment horizontal="right" vertical="center"/>
    </xf>
    <xf numFmtId="0" fontId="2" fillId="0" borderId="0" xfId="1" applyFill="1"/>
    <xf numFmtId="0" fontId="5" fillId="0" borderId="0" xfId="1" applyFont="1" applyFill="1"/>
    <xf numFmtId="0" fontId="6" fillId="0" borderId="0" xfId="1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5" fillId="0" borderId="0" xfId="2" applyFont="1" applyFill="1"/>
    <xf numFmtId="0" fontId="6" fillId="0" borderId="0" xfId="1" applyFont="1" applyFill="1"/>
    <xf numFmtId="0" fontId="2" fillId="0" borderId="0" xfId="2" applyFill="1"/>
    <xf numFmtId="0" fontId="4" fillId="0" borderId="0" xfId="1" applyFont="1" applyFill="1" applyBorder="1"/>
    <xf numFmtId="0" fontId="10" fillId="0" borderId="0" xfId="1" applyFont="1" applyFill="1" applyBorder="1"/>
    <xf numFmtId="0" fontId="22" fillId="0" borderId="1" xfId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/>
    </xf>
    <xf numFmtId="0" fontId="18" fillId="0" borderId="1" xfId="0" applyFont="1" applyFill="1" applyBorder="1"/>
    <xf numFmtId="0" fontId="6" fillId="0" borderId="1" xfId="0" applyFont="1" applyFill="1" applyBorder="1" applyAlignment="1">
      <alignment horizontal="left" vertical="center"/>
    </xf>
    <xf numFmtId="0" fontId="23" fillId="0" borderId="1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left" vertical="center"/>
    </xf>
    <xf numFmtId="165" fontId="6" fillId="0" borderId="1" xfId="1" applyNumberFormat="1" applyFont="1" applyFill="1" applyBorder="1" applyAlignment="1">
      <alignment horizontal="center" vertical="center"/>
    </xf>
    <xf numFmtId="0" fontId="24" fillId="0" borderId="1" xfId="1" applyFont="1" applyFill="1" applyBorder="1" applyAlignment="1">
      <alignment horizontal="left" vertical="center"/>
    </xf>
    <xf numFmtId="0" fontId="6" fillId="0" borderId="1" xfId="1" applyFont="1" applyFill="1" applyBorder="1" applyAlignment="1">
      <alignment horizontal="left" vertical="top" wrapText="1"/>
    </xf>
    <xf numFmtId="0" fontId="6" fillId="0" borderId="1" xfId="1" applyFont="1" applyFill="1" applyBorder="1" applyAlignment="1">
      <alignment horizontal="center" vertical="top" wrapText="1"/>
    </xf>
    <xf numFmtId="0" fontId="6" fillId="0" borderId="1" xfId="1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left" vertical="center"/>
    </xf>
    <xf numFmtId="0" fontId="12" fillId="0" borderId="1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wrapText="1"/>
    </xf>
    <xf numFmtId="0" fontId="21" fillId="0" borderId="1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wrapText="1"/>
    </xf>
    <xf numFmtId="4" fontId="12" fillId="0" borderId="1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wrapText="1"/>
    </xf>
    <xf numFmtId="0" fontId="6" fillId="0" borderId="0" xfId="1" applyFont="1" applyFill="1" applyBorder="1" applyAlignment="1">
      <alignment horizontal="center" vertical="center"/>
    </xf>
    <xf numFmtId="4" fontId="12" fillId="0" borderId="0" xfId="1" applyNumberFormat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left" vertical="center"/>
    </xf>
    <xf numFmtId="0" fontId="63" fillId="0" borderId="0" xfId="0" applyFont="1" applyAlignment="1">
      <alignment horizontal="right"/>
    </xf>
    <xf numFmtId="0" fontId="21" fillId="0" borderId="1" xfId="1" applyFont="1" applyFill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left" vertical="center"/>
    </xf>
    <xf numFmtId="49" fontId="21" fillId="0" borderId="2" xfId="1" applyNumberFormat="1" applyFont="1" applyFill="1" applyBorder="1" applyAlignment="1">
      <alignment horizontal="left" vertical="center" wrapText="1"/>
    </xf>
    <xf numFmtId="49" fontId="21" fillId="0" borderId="3" xfId="1" applyNumberFormat="1" applyFont="1" applyFill="1" applyBorder="1" applyAlignment="1">
      <alignment horizontal="left" vertical="center" wrapText="1"/>
    </xf>
    <xf numFmtId="49" fontId="21" fillId="0" borderId="4" xfId="1" applyNumberFormat="1" applyFont="1" applyFill="1" applyBorder="1" applyAlignment="1">
      <alignment horizontal="left" vertical="center" wrapText="1"/>
    </xf>
    <xf numFmtId="0" fontId="6" fillId="0" borderId="0" xfId="1" applyFont="1" applyFill="1" applyAlignment="1">
      <alignment horizontal="justify" vertical="center" wrapText="1"/>
    </xf>
    <xf numFmtId="0" fontId="9" fillId="0" borderId="0" xfId="1" applyFont="1" applyFill="1" applyAlignment="1">
      <alignment horizontal="justify" vertical="center" wrapText="1"/>
    </xf>
    <xf numFmtId="0" fontId="9" fillId="0" borderId="0" xfId="1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center" wrapText="1"/>
    </xf>
    <xf numFmtId="0" fontId="18" fillId="0" borderId="0" xfId="0" applyFont="1" applyFill="1" applyAlignment="1">
      <alignment horizontal="center" vertical="center"/>
    </xf>
    <xf numFmtId="0" fontId="3" fillId="0" borderId="0" xfId="1" applyFont="1" applyFill="1" applyAlignment="1">
      <alignment horizontal="right" vertical="center" wrapText="1"/>
    </xf>
    <xf numFmtId="0" fontId="6" fillId="0" borderId="0" xfId="1" applyFont="1" applyFill="1" applyAlignment="1">
      <alignment horizontal="center" vertical="center"/>
    </xf>
    <xf numFmtId="0" fontId="6" fillId="0" borderId="0" xfId="3" applyFont="1" applyFill="1" applyAlignment="1">
      <alignment horizontal="left" vertical="center" wrapText="1"/>
    </xf>
    <xf numFmtId="0" fontId="64" fillId="0" borderId="0" xfId="0" applyFont="1" applyFill="1" applyAlignment="1">
      <alignment horizontal="center" vertical="center"/>
    </xf>
    <xf numFmtId="166" fontId="66" fillId="0" borderId="0" xfId="0" applyNumberFormat="1" applyFont="1" applyFill="1" applyBorder="1" applyAlignment="1">
      <alignment horizontal="right" vertical="center"/>
    </xf>
    <xf numFmtId="0" fontId="65" fillId="0" borderId="0" xfId="0" applyFont="1" applyFill="1"/>
    <xf numFmtId="0" fontId="18" fillId="0" borderId="16" xfId="0" applyFont="1" applyFill="1" applyBorder="1" applyAlignment="1">
      <alignment horizontal="center" vertical="center"/>
    </xf>
    <xf numFmtId="0" fontId="66" fillId="0" borderId="1" xfId="0" applyFont="1" applyFill="1" applyBorder="1" applyAlignment="1">
      <alignment horizontal="center" vertical="center" wrapText="1"/>
    </xf>
    <xf numFmtId="0" fontId="66" fillId="0" borderId="1" xfId="0" applyFont="1" applyFill="1" applyBorder="1" applyAlignment="1">
      <alignment vertical="center" wrapText="1"/>
    </xf>
    <xf numFmtId="0" fontId="65" fillId="0" borderId="1" xfId="0" applyFont="1" applyFill="1" applyBorder="1" applyAlignment="1">
      <alignment horizontal="center"/>
    </xf>
    <xf numFmtId="14" fontId="67" fillId="0" borderId="1" xfId="0" applyNumberFormat="1" applyFont="1" applyFill="1" applyBorder="1" applyAlignment="1">
      <alignment horizontal="center"/>
    </xf>
    <xf numFmtId="0" fontId="65" fillId="0" borderId="1" xfId="0" applyFont="1" applyFill="1" applyBorder="1"/>
    <xf numFmtId="0" fontId="67" fillId="0" borderId="1" xfId="0" applyFont="1" applyFill="1" applyBorder="1" applyAlignment="1">
      <alignment horizontal="center"/>
    </xf>
    <xf numFmtId="0" fontId="68" fillId="0" borderId="1" xfId="0" applyFont="1" applyFill="1" applyBorder="1" applyAlignment="1">
      <alignment horizontal="center" wrapText="1"/>
    </xf>
    <xf numFmtId="0" fontId="67" fillId="0" borderId="1" xfId="0" applyFont="1" applyFill="1" applyBorder="1"/>
    <xf numFmtId="4" fontId="67" fillId="0" borderId="1" xfId="0" applyNumberFormat="1" applyFont="1" applyFill="1" applyBorder="1" applyAlignment="1">
      <alignment horizontal="center"/>
    </xf>
    <xf numFmtId="0" fontId="66" fillId="0" borderId="1" xfId="0" applyFont="1" applyFill="1" applyBorder="1" applyAlignment="1">
      <alignment vertical="top" wrapText="1"/>
    </xf>
    <xf numFmtId="0" fontId="66" fillId="0" borderId="1" xfId="0" applyFont="1" applyFill="1" applyBorder="1" applyAlignment="1">
      <alignment horizontal="justify" vertical="center" wrapText="1"/>
    </xf>
    <xf numFmtId="49" fontId="66" fillId="0" borderId="1" xfId="0" applyNumberFormat="1" applyFont="1" applyFill="1" applyBorder="1" applyAlignment="1">
      <alignment horizontal="justify" vertical="center" wrapText="1"/>
    </xf>
    <xf numFmtId="0" fontId="66" fillId="0" borderId="2" xfId="0" applyFont="1" applyFill="1" applyBorder="1" applyAlignment="1">
      <alignment horizontal="left" vertical="center" wrapText="1"/>
    </xf>
    <xf numFmtId="0" fontId="66" fillId="0" borderId="3" xfId="0" applyFont="1" applyFill="1" applyBorder="1" applyAlignment="1">
      <alignment horizontal="left" vertical="center" wrapText="1"/>
    </xf>
    <xf numFmtId="0" fontId="66" fillId="0" borderId="4" xfId="0" applyFont="1" applyFill="1" applyBorder="1" applyAlignment="1">
      <alignment horizontal="left" vertical="center" wrapText="1"/>
    </xf>
    <xf numFmtId="3" fontId="67" fillId="0" borderId="1" xfId="0" applyNumberFormat="1" applyFont="1" applyFill="1" applyBorder="1" applyAlignment="1">
      <alignment horizontal="center"/>
    </xf>
    <xf numFmtId="0" fontId="68" fillId="0" borderId="1" xfId="0" applyFont="1" applyFill="1" applyBorder="1" applyAlignment="1">
      <alignment wrapText="1"/>
    </xf>
    <xf numFmtId="0" fontId="67" fillId="0" borderId="1" xfId="0" applyFont="1" applyFill="1" applyBorder="1" applyAlignment="1">
      <alignment vertical="top"/>
    </xf>
    <xf numFmtId="4" fontId="68" fillId="0" borderId="1" xfId="0" applyNumberFormat="1" applyFont="1" applyFill="1" applyBorder="1" applyAlignment="1">
      <alignment wrapText="1"/>
    </xf>
    <xf numFmtId="4" fontId="68" fillId="0" borderId="1" xfId="0" applyNumberFormat="1" applyFont="1" applyFill="1" applyBorder="1"/>
    <xf numFmtId="4" fontId="67" fillId="0" borderId="1" xfId="0" applyNumberFormat="1" applyFont="1" applyFill="1" applyBorder="1" applyAlignment="1">
      <alignment horizontal="center" vertical="center"/>
    </xf>
    <xf numFmtId="166" fontId="66" fillId="0" borderId="1" xfId="0" applyNumberFormat="1" applyFont="1" applyFill="1" applyBorder="1" applyAlignment="1">
      <alignment horizontal="center" vertical="center" wrapText="1"/>
    </xf>
    <xf numFmtId="0" fontId="67" fillId="0" borderId="0" xfId="0" applyFont="1" applyFill="1"/>
  </cellXfs>
  <cellStyles count="94">
    <cellStyle name="" xfId="5"/>
    <cellStyle name="" xfId="6"/>
    <cellStyle name="_Прил.3 к Программе по энергосбережению 2010 г" xfId="7"/>
    <cellStyle name="_Прил.3 к Программе по энергосбережению 2010 г" xfId="8"/>
    <cellStyle name="" xfId="9"/>
    <cellStyle name="" xfId="10"/>
    <cellStyle name="_Прил.3 к Программе по энергосбережению 2010 г" xfId="11"/>
    <cellStyle name="_Прил.3 к Программе по энергосбережению 2010 г" xfId="12"/>
    <cellStyle name="" xfId="13"/>
    <cellStyle name="1" xfId="14"/>
    <cellStyle name="2" xfId="15"/>
    <cellStyle name="20% - Акцент1 2" xfId="16"/>
    <cellStyle name="20% - Акцент2 2" xfId="17"/>
    <cellStyle name="20% - Акцент3 2" xfId="18"/>
    <cellStyle name="20% - Акцент4 2" xfId="19"/>
    <cellStyle name="20% - Акцент5 2" xfId="20"/>
    <cellStyle name="20% - Акцент6 2" xfId="21"/>
    <cellStyle name="40% - Акцент1 2" xfId="22"/>
    <cellStyle name="40% - Акцент2 2" xfId="23"/>
    <cellStyle name="40% - Акцент3 2" xfId="24"/>
    <cellStyle name="40% - Акцент4 2" xfId="25"/>
    <cellStyle name="40% - Акцент5 2" xfId="26"/>
    <cellStyle name="40% - Акцент6 2" xfId="27"/>
    <cellStyle name="60% - Акцент1 2" xfId="28"/>
    <cellStyle name="60% - Акцент2 2" xfId="29"/>
    <cellStyle name="60% - Акцент3 2" xfId="30"/>
    <cellStyle name="60% - Акцент4 2" xfId="31"/>
    <cellStyle name="60% - Акцент5 2" xfId="32"/>
    <cellStyle name="60% - Акцент6 2" xfId="33"/>
    <cellStyle name="Accent" xfId="34"/>
    <cellStyle name="Accent 1" xfId="35"/>
    <cellStyle name="Accent 2" xfId="36"/>
    <cellStyle name="Accent 3" xfId="37"/>
    <cellStyle name="Bad" xfId="38"/>
    <cellStyle name="Error" xfId="39"/>
    <cellStyle name="Euro" xfId="40"/>
    <cellStyle name="Footnote" xfId="41"/>
    <cellStyle name="Good" xfId="42"/>
    <cellStyle name="Heading" xfId="43"/>
    <cellStyle name="Heading 1" xfId="44"/>
    <cellStyle name="Heading 2" xfId="45"/>
    <cellStyle name="Neutral" xfId="46"/>
    <cellStyle name="Note" xfId="47"/>
    <cellStyle name="S6" xfId="48"/>
    <cellStyle name="S7" xfId="49"/>
    <cellStyle name="S7 2" xfId="50"/>
    <cellStyle name="Status" xfId="51"/>
    <cellStyle name="Text" xfId="52"/>
    <cellStyle name="Warning" xfId="53"/>
    <cellStyle name="Акцент1 2" xfId="54"/>
    <cellStyle name="Акцент2 2" xfId="55"/>
    <cellStyle name="Акцент3 2" xfId="56"/>
    <cellStyle name="Акцент4 2" xfId="57"/>
    <cellStyle name="Акцент5 2" xfId="58"/>
    <cellStyle name="Акцент6 2" xfId="59"/>
    <cellStyle name="Ввод  2" xfId="60"/>
    <cellStyle name="Вывод 2" xfId="61"/>
    <cellStyle name="Вычисление 2" xfId="62"/>
    <cellStyle name="Гиперссылка 2" xfId="63"/>
    <cellStyle name="Гиперссылка 3" xfId="64"/>
    <cellStyle name="Заголовок 1 2" xfId="65"/>
    <cellStyle name="Заголовок 2 2" xfId="66"/>
    <cellStyle name="Заголовок 3 2" xfId="67"/>
    <cellStyle name="Заголовок 4 2" xfId="68"/>
    <cellStyle name="Итог 2" xfId="69"/>
    <cellStyle name="Контрольная ячейка 2" xfId="70"/>
    <cellStyle name="Название 2" xfId="71"/>
    <cellStyle name="Нейтральный 2" xfId="72"/>
    <cellStyle name="Обычный" xfId="0" builtinId="0"/>
    <cellStyle name="Обычный 10" xfId="73"/>
    <cellStyle name="Обычный 11" xfId="74"/>
    <cellStyle name="Обычный 12" xfId="75"/>
    <cellStyle name="Обычный 2" xfId="76"/>
    <cellStyle name="Обычный 2 2" xfId="77"/>
    <cellStyle name="Обычный 2 3" xfId="1"/>
    <cellStyle name="Обычный 3" xfId="3"/>
    <cellStyle name="Обычный 3 2" xfId="78"/>
    <cellStyle name="Обычный 4" xfId="79"/>
    <cellStyle name="Обычный 5" xfId="80"/>
    <cellStyle name="Обычный 5 2" xfId="81"/>
    <cellStyle name="Обычный 6" xfId="82"/>
    <cellStyle name="Обычный 7" xfId="83"/>
    <cellStyle name="Обычный 8" xfId="84"/>
    <cellStyle name="Обычный 9" xfId="85"/>
    <cellStyle name="Обычный_02 Гагарина 16" xfId="2"/>
    <cellStyle name="Плохой 2" xfId="86"/>
    <cellStyle name="Пояснение 2" xfId="87"/>
    <cellStyle name="Примечание 2" xfId="88"/>
    <cellStyle name="Связанная ячейка 2" xfId="89"/>
    <cellStyle name="Стиль 1" xfId="90"/>
    <cellStyle name="Текст предупреждения 2" xfId="91"/>
    <cellStyle name="Финансовый 2" xfId="92"/>
    <cellStyle name="Финансовый 3" xfId="4"/>
    <cellStyle name="Хороший 2" xfId="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t\&#1076;&#1086;&#1082;&#1091;&#1084;&#1077;&#1085;&#1090;&#1099;\&#1054;&#1069;&#1055;\&#1087;&#1083;&#1072;&#1085;&#1099;\2010\&#1087;&#1083;&#1072;&#1085;%20&#1089;&#1090;&#1072;&#1074;&#1082;&#1072;%204200&#1088;&#1091;&#1073;\&#1087;&#1083;&#1072;&#1085;%202009%20&#1085;&#1072;&#1082;&#1083;&#1072;&#1076;&#1085;&#1099;&#10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9%20&#1075;&#1086;&#1076;/&#1059;&#1090;&#1074;&#1077;&#1088;&#1078;&#1076;&#1077;&#1085;&#1085;&#1099;&#1077;%20&#1090;&#1072;&#1088;&#1080;&#1092;&#1099;/&#1041;&#1086;&#1088;&#1086;&#1074;&#1072;&#1103;%201/&#1041;&#1086;&#1088;&#1086;&#1074;&#1072;&#1103;%201%20&#1075;&#1088;&#1072;&#1092;&#1080;&#1082;%20-%20&#1082;&#1086;&#1087;&#1080;&#110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t\&#1076;&#1086;&#1082;&#1091;&#1084;&#1077;&#1085;&#1090;&#1099;\&#1054;&#1069;&#1055;\&#1087;&#1083;&#1072;&#1085;&#1099;\2010\&#1087;&#1083;&#1072;&#1085;%20&#1089;&#1090;&#1072;&#1074;&#1082;&#1072;%204200&#1088;&#1091;&#1073;\&#1087;&#1083;&#1072;&#1085;%202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3;&#1072;&#1074;&#1088;&#1080;&#1083;&#1086;&#1074;/&#1052;&#1086;&#1085;&#1080;&#1090;&#1086;&#1088;&#1080;&#1085;&#1075;/&#1054;&#1090;&#1095;&#1105;&#1090;%20&#1091;&#1087;&#1088;&#1072;&#1074;&#1083;&#1103;&#1102;&#1097;&#1077;&#1081;%20&#1086;&#1088;&#1075;&#1072;&#1085;&#1080;&#1079;&#1072;&#1094;&#1080;&#1080;/&#1057;&#1086;&#1076;&#1077;&#1088;&#1078;&#1072;&#1085;&#1080;&#1077;%20&#1080;%20&#1090;&#1077;&#1082;&#1091;&#1097;&#1080;&#1081;%20&#1088;&#1077;&#1084;&#1086;&#1085;&#1090;%202016%20&#1075;&#1086;&#1076;/&#1054;&#1090;&#1095;&#1105;&#1090;%20&#1091;&#1087;&#1088;&#1072;&#1074;&#1083;&#1103;&#1102;&#1097;&#1077;&#1081;%20&#1086;&#1088;&#1075;&#1072;&#1085;&#1080;&#1079;&#1072;&#1094;&#1080;&#1080;%2020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распр_ ОДС"/>
      <sheetName val="Общ_УПЛ"/>
      <sheetName val="СПЭО"/>
      <sheetName val="распр_СПЭО"/>
      <sheetName val="р_ СПЭО"/>
      <sheetName val="Общ_ РЦ"/>
      <sheetName val="Общ_ТМС"/>
      <sheetName val="3500р_ с выслуг_бюдж_"/>
      <sheetName val="общ_уч_наж_об_ с выслугой"/>
      <sheetName val="2735р_"/>
      <sheetName val="Общ_ уч_ неж_ об_"/>
      <sheetName val="РКЦ"/>
      <sheetName val="распр_ РКЦ"/>
      <sheetName val="Сводная  по Управлению"/>
      <sheetName val="Паспорт_"/>
      <sheetName val="распр_паспорт_"/>
      <sheetName val="Распредел_Общехозяйственных_"/>
      <sheetName val="Распредел_Управл_многокв_домами"/>
      <sheetName val="Сводная  по Управлению (3)"/>
      <sheetName val="Сводная  по Управлению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"/>
      <sheetName val="ЗП"/>
      <sheetName val="I"/>
      <sheetName val="М"/>
      <sheetName val="услуги по управ."/>
      <sheetName val="ОДН"/>
      <sheetName val="М цена"/>
      <sheetName val="свод М"/>
      <sheetName val="цена"/>
      <sheetName val="Чистовой"/>
      <sheetName val="содержание"/>
      <sheetName val="содержание (2)"/>
      <sheetName val="стоим работ"/>
      <sheetName val="стоим работ1"/>
      <sheetName val="ремонт"/>
      <sheetName val="Л8 ГВС"/>
      <sheetName val="сантехники (ГХВС)"/>
      <sheetName val="расч.стоим"/>
      <sheetName val="окон блок слух окна"/>
      <sheetName val="дв тмб"/>
      <sheetName val="подв дв"/>
      <sheetName val="бет козырек"/>
      <sheetName val="дос об"/>
      <sheetName val="С12"/>
      <sheetName val="С14"/>
      <sheetName val="слив"/>
      <sheetName val="бет козыр"/>
      <sheetName val="огр реш"/>
      <sheetName val="скам"/>
      <sheetName val="мет оргаж"/>
      <sheetName val="вст в урн "/>
      <sheetName val="двер тамб"/>
      <sheetName val="дв в ПУ ТЭ"/>
      <sheetName val="окна"/>
      <sheetName val="свет.РКУ"/>
      <sheetName val="трубы"/>
      <sheetName val="дв блок"/>
      <sheetName val="форточка"/>
      <sheetName val="зонт"/>
      <sheetName val="поручни"/>
      <sheetName val="пандус"/>
      <sheetName val="трубы (2)"/>
      <sheetName val="перила"/>
      <sheetName val="маляры"/>
      <sheetName val="М3 ХВС"/>
      <sheetName val="Акт слес. (2019)01-06"/>
      <sheetName val="Акт слес. (2019)01-06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КЦ"/>
      <sheetName val="Ж.у"/>
      <sheetName val="выв. мус. с м.п"/>
      <sheetName val="выв. мус. без м.п"/>
      <sheetName val="коттеджи"/>
      <sheetName val="очистка выгр. ям"/>
      <sheetName val="Додоново"/>
      <sheetName val="Шивера"/>
      <sheetName val="лифт"/>
      <sheetName val="ТМС"/>
      <sheetName val="Лист1"/>
      <sheetName val="ремцех"/>
      <sheetName val="Общ ОДС"/>
      <sheetName val="Общ. ОДС"/>
      <sheetName val="Общ. УПЛ"/>
      <sheetName val="Общ. РЦ"/>
      <sheetName val="Общ.ТМС"/>
      <sheetName val="Общ. уч. неж. об."/>
      <sheetName val="пасп"/>
      <sheetName val="гост."/>
      <sheetName val="баня"/>
      <sheetName val="общ.т."/>
      <sheetName val="дет.кл."/>
      <sheetName val="админ."/>
      <sheetName val="бомб."/>
      <sheetName val="свет."/>
      <sheetName val="ТП"/>
      <sheetName val="нежил."/>
      <sheetName val="сант. ОДС"/>
      <sheetName val="элект. ОДС"/>
      <sheetName val="ВНИПИЭТ экспл."/>
      <sheetName val="ВНИПИЭТ уборка"/>
      <sheetName val="ВНИПИЭТ лифт"/>
      <sheetName val="ДБ Центр. экспл."/>
      <sheetName val="лифт ДДРК"/>
      <sheetName val="счетч."/>
      <sheetName val="свод бюджет"/>
      <sheetName val="накладные"/>
      <sheetName val="расп.накл 2004"/>
      <sheetName val="фин. план 90%"/>
      <sheetName val="свод материало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иод"/>
      <sheetName val="ремонт"/>
      <sheetName val="жилусл"/>
      <sheetName val="ф2_8"/>
      <sheetName val="печать"/>
      <sheetName val="dsp"/>
      <sheetName val="реестр"/>
      <sheetName val="Отчёт управляющей организации 2"/>
    </sheetNames>
    <sheetDataSet>
      <sheetData sheetId="0" refreshError="1"/>
      <sheetData sheetId="1" refreshError="1"/>
      <sheetData sheetId="2" refreshError="1"/>
      <sheetData sheetId="3">
        <row r="12">
          <cell r="E12">
            <v>544982.97</v>
          </cell>
        </row>
        <row r="28">
          <cell r="E28">
            <v>561648.98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abSelected="1" view="pageBreakPreview" zoomScale="60" zoomScaleNormal="100" workbookViewId="0">
      <selection activeCell="N91" sqref="N91"/>
    </sheetView>
  </sheetViews>
  <sheetFormatPr defaultRowHeight="15" x14ac:dyDescent="0.25"/>
  <cols>
    <col min="1" max="1" width="4.28515625" style="102" customWidth="1"/>
    <col min="2" max="2" width="62.28515625" style="78" customWidth="1"/>
    <col min="3" max="3" width="10.85546875" style="78" customWidth="1"/>
    <col min="4" max="4" width="18.42578125" style="102" customWidth="1"/>
    <col min="5" max="16384" width="9.140625" style="78"/>
  </cols>
  <sheetData>
    <row r="1" spans="1:4" ht="19.5" x14ac:dyDescent="0.25">
      <c r="A1" s="76" t="s">
        <v>145</v>
      </c>
      <c r="B1" s="76"/>
      <c r="C1" s="76"/>
      <c r="D1" s="76"/>
    </row>
    <row r="2" spans="1:4" x14ac:dyDescent="0.25">
      <c r="A2" s="72" t="s">
        <v>146</v>
      </c>
      <c r="B2" s="72"/>
      <c r="C2" s="72"/>
      <c r="D2" s="72"/>
    </row>
    <row r="3" spans="1:4" x14ac:dyDescent="0.25">
      <c r="A3" s="79" t="s">
        <v>19</v>
      </c>
      <c r="B3" s="79"/>
      <c r="C3" s="79"/>
      <c r="D3" s="79"/>
    </row>
    <row r="4" spans="1:4" ht="25.5" x14ac:dyDescent="0.25">
      <c r="A4" s="80" t="s">
        <v>147</v>
      </c>
      <c r="B4" s="80" t="s">
        <v>148</v>
      </c>
      <c r="C4" s="80" t="s">
        <v>149</v>
      </c>
      <c r="D4" s="80" t="s">
        <v>150</v>
      </c>
    </row>
    <row r="5" spans="1:4" x14ac:dyDescent="0.25">
      <c r="A5" s="81">
        <v>1</v>
      </c>
      <c r="B5" s="81" t="s">
        <v>151</v>
      </c>
      <c r="C5" s="82" t="s">
        <v>152</v>
      </c>
      <c r="D5" s="83" t="s">
        <v>215</v>
      </c>
    </row>
    <row r="6" spans="1:4" x14ac:dyDescent="0.25">
      <c r="A6" s="81">
        <v>2</v>
      </c>
      <c r="B6" s="81" t="s">
        <v>153</v>
      </c>
      <c r="C6" s="84"/>
      <c r="D6" s="85" t="s">
        <v>154</v>
      </c>
    </row>
    <row r="7" spans="1:4" x14ac:dyDescent="0.25">
      <c r="A7" s="81">
        <v>3</v>
      </c>
      <c r="B7" s="81" t="s">
        <v>155</v>
      </c>
      <c r="C7" s="84"/>
      <c r="D7" s="85" t="s">
        <v>156</v>
      </c>
    </row>
    <row r="8" spans="1:4" ht="27.75" customHeight="1" x14ac:dyDescent="0.25">
      <c r="A8" s="86" t="s">
        <v>157</v>
      </c>
      <c r="B8" s="86"/>
      <c r="C8" s="86"/>
      <c r="D8" s="86"/>
    </row>
    <row r="9" spans="1:4" x14ac:dyDescent="0.25">
      <c r="A9" s="87">
        <v>4</v>
      </c>
      <c r="B9" s="81" t="s">
        <v>158</v>
      </c>
      <c r="C9" s="80" t="s">
        <v>159</v>
      </c>
      <c r="D9" s="88" t="s">
        <v>160</v>
      </c>
    </row>
    <row r="10" spans="1:4" x14ac:dyDescent="0.25">
      <c r="A10" s="87">
        <v>5</v>
      </c>
      <c r="B10" s="81" t="s">
        <v>161</v>
      </c>
      <c r="C10" s="80" t="s">
        <v>159</v>
      </c>
      <c r="D10" s="88" t="s">
        <v>160</v>
      </c>
    </row>
    <row r="11" spans="1:4" x14ac:dyDescent="0.25">
      <c r="A11" s="87">
        <v>6</v>
      </c>
      <c r="B11" s="81" t="s">
        <v>162</v>
      </c>
      <c r="C11" s="80" t="s">
        <v>159</v>
      </c>
      <c r="D11" s="88">
        <v>94043.520000000004</v>
      </c>
    </row>
    <row r="12" spans="1:4" ht="15.75" customHeight="1" x14ac:dyDescent="0.25">
      <c r="A12" s="87">
        <v>7</v>
      </c>
      <c r="B12" s="89" t="s">
        <v>163</v>
      </c>
      <c r="C12" s="80" t="s">
        <v>159</v>
      </c>
      <c r="D12" s="88">
        <f>D13+D14</f>
        <v>186045.48</v>
      </c>
    </row>
    <row r="13" spans="1:4" x14ac:dyDescent="0.25">
      <c r="A13" s="87">
        <v>8</v>
      </c>
      <c r="B13" s="90" t="s">
        <v>164</v>
      </c>
      <c r="C13" s="80" t="s">
        <v>159</v>
      </c>
      <c r="D13" s="88">
        <v>186045.48</v>
      </c>
    </row>
    <row r="14" spans="1:4" x14ac:dyDescent="0.25">
      <c r="A14" s="87">
        <v>9</v>
      </c>
      <c r="B14" s="90" t="s">
        <v>165</v>
      </c>
      <c r="C14" s="80" t="s">
        <v>159</v>
      </c>
      <c r="D14" s="88">
        <v>0</v>
      </c>
    </row>
    <row r="15" spans="1:4" x14ac:dyDescent="0.25">
      <c r="A15" s="87">
        <v>10</v>
      </c>
      <c r="B15" s="90" t="s">
        <v>166</v>
      </c>
      <c r="C15" s="80" t="s">
        <v>159</v>
      </c>
      <c r="D15" s="88" t="s">
        <v>160</v>
      </c>
    </row>
    <row r="16" spans="1:4" x14ac:dyDescent="0.25">
      <c r="A16" s="87">
        <v>11</v>
      </c>
      <c r="B16" s="81" t="s">
        <v>167</v>
      </c>
      <c r="C16" s="80" t="s">
        <v>159</v>
      </c>
      <c r="D16" s="88">
        <f>181997.58</f>
        <v>181997.58</v>
      </c>
    </row>
    <row r="17" spans="1:4" x14ac:dyDescent="0.25">
      <c r="A17" s="87">
        <v>12</v>
      </c>
      <c r="B17" s="91" t="s">
        <v>168</v>
      </c>
      <c r="C17" s="80" t="s">
        <v>159</v>
      </c>
      <c r="D17" s="88">
        <f>D16</f>
        <v>181997.58</v>
      </c>
    </row>
    <row r="18" spans="1:4" x14ac:dyDescent="0.25">
      <c r="A18" s="87">
        <v>13</v>
      </c>
      <c r="B18" s="90" t="s">
        <v>169</v>
      </c>
      <c r="C18" s="80" t="s">
        <v>159</v>
      </c>
      <c r="D18" s="88" t="s">
        <v>160</v>
      </c>
    </row>
    <row r="19" spans="1:4" x14ac:dyDescent="0.25">
      <c r="A19" s="87">
        <v>14</v>
      </c>
      <c r="B19" s="90" t="s">
        <v>170</v>
      </c>
      <c r="C19" s="80" t="s">
        <v>159</v>
      </c>
      <c r="D19" s="88" t="s">
        <v>160</v>
      </c>
    </row>
    <row r="20" spans="1:4" x14ac:dyDescent="0.25">
      <c r="A20" s="87">
        <v>15</v>
      </c>
      <c r="B20" s="90" t="s">
        <v>171</v>
      </c>
      <c r="C20" s="80" t="s">
        <v>159</v>
      </c>
      <c r="D20" s="88" t="s">
        <v>160</v>
      </c>
    </row>
    <row r="21" spans="1:4" x14ac:dyDescent="0.25">
      <c r="A21" s="87">
        <v>16</v>
      </c>
      <c r="B21" s="90" t="s">
        <v>172</v>
      </c>
      <c r="C21" s="80" t="s">
        <v>159</v>
      </c>
      <c r="D21" s="88" t="s">
        <v>160</v>
      </c>
    </row>
    <row r="22" spans="1:4" x14ac:dyDescent="0.25">
      <c r="A22" s="87">
        <v>17</v>
      </c>
      <c r="B22" s="81" t="s">
        <v>173</v>
      </c>
      <c r="C22" s="80" t="s">
        <v>159</v>
      </c>
      <c r="D22" s="88">
        <f>D16</f>
        <v>181997.58</v>
      </c>
    </row>
    <row r="23" spans="1:4" x14ac:dyDescent="0.25">
      <c r="A23" s="87">
        <v>18</v>
      </c>
      <c r="B23" s="81" t="s">
        <v>174</v>
      </c>
      <c r="C23" s="80" t="s">
        <v>159</v>
      </c>
      <c r="D23" s="88" t="s">
        <v>160</v>
      </c>
    </row>
    <row r="24" spans="1:4" x14ac:dyDescent="0.25">
      <c r="A24" s="87">
        <v>19</v>
      </c>
      <c r="B24" s="81" t="s">
        <v>175</v>
      </c>
      <c r="C24" s="80" t="s">
        <v>159</v>
      </c>
      <c r="D24" s="88">
        <v>0</v>
      </c>
    </row>
    <row r="25" spans="1:4" x14ac:dyDescent="0.25">
      <c r="A25" s="87">
        <v>20</v>
      </c>
      <c r="B25" s="81" t="s">
        <v>176</v>
      </c>
      <c r="C25" s="80" t="s">
        <v>159</v>
      </c>
      <c r="D25" s="88">
        <f>D11+D12-D16</f>
        <v>98091.420000000013</v>
      </c>
    </row>
    <row r="26" spans="1:4" ht="27.75" customHeight="1" x14ac:dyDescent="0.25">
      <c r="A26" s="86" t="s">
        <v>177</v>
      </c>
      <c r="B26" s="86"/>
      <c r="C26" s="86"/>
      <c r="D26" s="86"/>
    </row>
    <row r="27" spans="1:4" x14ac:dyDescent="0.25">
      <c r="A27" s="87">
        <v>21</v>
      </c>
      <c r="B27" s="92" t="s">
        <v>178</v>
      </c>
      <c r="C27" s="93"/>
      <c r="D27" s="94"/>
    </row>
    <row r="28" spans="1:4" x14ac:dyDescent="0.25">
      <c r="A28" s="87">
        <v>22</v>
      </c>
      <c r="B28" s="81" t="s">
        <v>179</v>
      </c>
      <c r="C28" s="80" t="s">
        <v>159</v>
      </c>
      <c r="D28" s="88">
        <v>173596.90546997904</v>
      </c>
    </row>
    <row r="29" spans="1:4" x14ac:dyDescent="0.25">
      <c r="A29" s="87">
        <v>23</v>
      </c>
      <c r="B29" s="81" t="s">
        <v>180</v>
      </c>
      <c r="C29" s="82" t="s">
        <v>181</v>
      </c>
      <c r="D29" s="80" t="s">
        <v>182</v>
      </c>
    </row>
    <row r="30" spans="1:4" x14ac:dyDescent="0.25">
      <c r="A30" s="86" t="s">
        <v>183</v>
      </c>
      <c r="B30" s="86"/>
      <c r="C30" s="86"/>
      <c r="D30" s="86"/>
    </row>
    <row r="31" spans="1:4" x14ac:dyDescent="0.25">
      <c r="A31" s="87">
        <v>24</v>
      </c>
      <c r="B31" s="81" t="s">
        <v>184</v>
      </c>
      <c r="C31" s="80" t="s">
        <v>185</v>
      </c>
      <c r="D31" s="95">
        <v>0</v>
      </c>
    </row>
    <row r="32" spans="1:4" x14ac:dyDescent="0.25">
      <c r="A32" s="87">
        <v>25</v>
      </c>
      <c r="B32" s="81" t="s">
        <v>186</v>
      </c>
      <c r="C32" s="80" t="s">
        <v>185</v>
      </c>
      <c r="D32" s="95">
        <v>0</v>
      </c>
    </row>
    <row r="33" spans="1:4" x14ac:dyDescent="0.25">
      <c r="A33" s="87">
        <v>26</v>
      </c>
      <c r="B33" s="81" t="s">
        <v>187</v>
      </c>
      <c r="C33" s="80" t="s">
        <v>185</v>
      </c>
      <c r="D33" s="95">
        <v>0</v>
      </c>
    </row>
    <row r="34" spans="1:4" x14ac:dyDescent="0.25">
      <c r="A34" s="87">
        <v>27</v>
      </c>
      <c r="B34" s="81" t="s">
        <v>188</v>
      </c>
      <c r="C34" s="80" t="s">
        <v>159</v>
      </c>
      <c r="D34" s="88">
        <v>0</v>
      </c>
    </row>
    <row r="35" spans="1:4" x14ac:dyDescent="0.25">
      <c r="A35" s="86" t="s">
        <v>189</v>
      </c>
      <c r="B35" s="86"/>
      <c r="C35" s="86"/>
      <c r="D35" s="86"/>
    </row>
    <row r="36" spans="1:4" x14ac:dyDescent="0.25">
      <c r="A36" s="87">
        <v>28</v>
      </c>
      <c r="B36" s="81" t="s">
        <v>158</v>
      </c>
      <c r="C36" s="80" t="s">
        <v>159</v>
      </c>
      <c r="D36" s="88">
        <v>-91.43</v>
      </c>
    </row>
    <row r="37" spans="1:4" x14ac:dyDescent="0.25">
      <c r="A37" s="87">
        <v>29</v>
      </c>
      <c r="B37" s="81" t="s">
        <v>161</v>
      </c>
      <c r="C37" s="80" t="s">
        <v>159</v>
      </c>
      <c r="D37" s="88"/>
    </row>
    <row r="38" spans="1:4" ht="15.75" customHeight="1" x14ac:dyDescent="0.25">
      <c r="A38" s="87">
        <v>30</v>
      </c>
      <c r="B38" s="81" t="s">
        <v>162</v>
      </c>
      <c r="C38" s="80" t="s">
        <v>159</v>
      </c>
      <c r="D38" s="88">
        <f>413710.91-94043.52</f>
        <v>319667.38999999996</v>
      </c>
    </row>
    <row r="39" spans="1:4" x14ac:dyDescent="0.25">
      <c r="A39" s="87">
        <v>31</v>
      </c>
      <c r="B39" s="81" t="s">
        <v>174</v>
      </c>
      <c r="C39" s="80" t="s">
        <v>159</v>
      </c>
      <c r="D39" s="88"/>
    </row>
    <row r="40" spans="1:4" x14ac:dyDescent="0.25">
      <c r="A40" s="87">
        <v>32</v>
      </c>
      <c r="B40" s="81" t="s">
        <v>175</v>
      </c>
      <c r="C40" s="80" t="s">
        <v>159</v>
      </c>
      <c r="D40" s="88"/>
    </row>
    <row r="41" spans="1:4" x14ac:dyDescent="0.25">
      <c r="A41" s="87">
        <v>33</v>
      </c>
      <c r="B41" s="81" t="s">
        <v>176</v>
      </c>
      <c r="C41" s="80" t="s">
        <v>159</v>
      </c>
      <c r="D41" s="88">
        <f>471500.81-98091.42</f>
        <v>373409.39</v>
      </c>
    </row>
    <row r="42" spans="1:4" x14ac:dyDescent="0.25">
      <c r="A42" s="86" t="s">
        <v>190</v>
      </c>
      <c r="B42" s="86"/>
      <c r="C42" s="86"/>
      <c r="D42" s="86"/>
    </row>
    <row r="43" spans="1:4" ht="26.25" x14ac:dyDescent="0.25">
      <c r="A43" s="87">
        <v>34</v>
      </c>
      <c r="B43" s="81" t="s">
        <v>191</v>
      </c>
      <c r="C43" s="80" t="s">
        <v>160</v>
      </c>
      <c r="D43" s="96" t="s">
        <v>192</v>
      </c>
    </row>
    <row r="44" spans="1:4" x14ac:dyDescent="0.25">
      <c r="A44" s="87">
        <v>35</v>
      </c>
      <c r="B44" s="81" t="s">
        <v>149</v>
      </c>
      <c r="C44" s="80" t="s">
        <v>160</v>
      </c>
      <c r="D44" s="85" t="s">
        <v>193</v>
      </c>
    </row>
    <row r="45" spans="1:4" x14ac:dyDescent="0.25">
      <c r="A45" s="87">
        <v>36</v>
      </c>
      <c r="B45" s="81" t="s">
        <v>194</v>
      </c>
      <c r="C45" s="80" t="s">
        <v>195</v>
      </c>
      <c r="D45" s="88">
        <v>216.33057600000001</v>
      </c>
    </row>
    <row r="46" spans="1:4" x14ac:dyDescent="0.25">
      <c r="A46" s="87">
        <v>37</v>
      </c>
      <c r="B46" s="81" t="s">
        <v>196</v>
      </c>
      <c r="C46" s="80" t="s">
        <v>159</v>
      </c>
      <c r="D46" s="88">
        <v>439016.58</v>
      </c>
    </row>
    <row r="47" spans="1:4" x14ac:dyDescent="0.25">
      <c r="A47" s="87">
        <v>38</v>
      </c>
      <c r="B47" s="81" t="s">
        <v>197</v>
      </c>
      <c r="C47" s="80" t="s">
        <v>159</v>
      </c>
      <c r="D47" s="88">
        <v>394615.1</v>
      </c>
    </row>
    <row r="48" spans="1:4" x14ac:dyDescent="0.25">
      <c r="A48" s="87">
        <v>39</v>
      </c>
      <c r="B48" s="81" t="s">
        <v>198</v>
      </c>
      <c r="C48" s="80" t="s">
        <v>159</v>
      </c>
      <c r="D48" s="88">
        <v>207084.83</v>
      </c>
    </row>
    <row r="49" spans="1:4" x14ac:dyDescent="0.25">
      <c r="A49" s="87">
        <v>40</v>
      </c>
      <c r="B49" s="81" t="s">
        <v>199</v>
      </c>
      <c r="C49" s="80" t="s">
        <v>159</v>
      </c>
      <c r="D49" s="88">
        <v>553284.57000000007</v>
      </c>
    </row>
    <row r="50" spans="1:4" x14ac:dyDescent="0.25">
      <c r="A50" s="87">
        <v>41</v>
      </c>
      <c r="B50" s="81" t="s">
        <v>200</v>
      </c>
      <c r="C50" s="80" t="s">
        <v>159</v>
      </c>
      <c r="D50" s="88">
        <f>D49-D51</f>
        <v>346199.74000000011</v>
      </c>
    </row>
    <row r="51" spans="1:4" ht="15" customHeight="1" x14ac:dyDescent="0.25">
      <c r="A51" s="87">
        <v>42</v>
      </c>
      <c r="B51" s="89" t="s">
        <v>201</v>
      </c>
      <c r="C51" s="80" t="s">
        <v>159</v>
      </c>
      <c r="D51" s="88">
        <f>D48</f>
        <v>207084.83</v>
      </c>
    </row>
    <row r="52" spans="1:4" ht="15" customHeight="1" x14ac:dyDescent="0.25">
      <c r="A52" s="87">
        <v>43</v>
      </c>
      <c r="B52" s="89" t="s">
        <v>202</v>
      </c>
      <c r="C52" s="80" t="s">
        <v>159</v>
      </c>
      <c r="D52" s="88"/>
    </row>
    <row r="53" spans="1:4" ht="39" x14ac:dyDescent="0.25">
      <c r="A53" s="97">
        <v>44</v>
      </c>
      <c r="B53" s="89" t="s">
        <v>191</v>
      </c>
      <c r="C53" s="80" t="s">
        <v>160</v>
      </c>
      <c r="D53" s="96" t="s">
        <v>203</v>
      </c>
    </row>
    <row r="54" spans="1:4" x14ac:dyDescent="0.25">
      <c r="A54" s="87">
        <v>45</v>
      </c>
      <c r="B54" s="81" t="s">
        <v>149</v>
      </c>
      <c r="C54" s="80" t="s">
        <v>160</v>
      </c>
      <c r="D54" s="85" t="s">
        <v>204</v>
      </c>
    </row>
    <row r="55" spans="1:4" x14ac:dyDescent="0.25">
      <c r="A55" s="87">
        <v>46</v>
      </c>
      <c r="B55" s="81" t="s">
        <v>194</v>
      </c>
      <c r="C55" s="80" t="s">
        <v>195</v>
      </c>
      <c r="D55" s="88">
        <v>547.57528011211252</v>
      </c>
    </row>
    <row r="56" spans="1:4" x14ac:dyDescent="0.25">
      <c r="A56" s="87">
        <v>47</v>
      </c>
      <c r="B56" s="81" t="s">
        <v>196</v>
      </c>
      <c r="C56" s="80" t="s">
        <v>159</v>
      </c>
      <c r="D56" s="88">
        <v>7903.01</v>
      </c>
    </row>
    <row r="57" spans="1:4" x14ac:dyDescent="0.25">
      <c r="A57" s="87">
        <v>48</v>
      </c>
      <c r="B57" s="81" t="s">
        <v>197</v>
      </c>
      <c r="C57" s="80" t="s">
        <v>159</v>
      </c>
      <c r="D57" s="88">
        <v>7204.84</v>
      </c>
    </row>
    <row r="58" spans="1:4" x14ac:dyDescent="0.25">
      <c r="A58" s="87">
        <v>49</v>
      </c>
      <c r="B58" s="81" t="s">
        <v>198</v>
      </c>
      <c r="C58" s="80" t="s">
        <v>159</v>
      </c>
      <c r="D58" s="88">
        <v>7787.15</v>
      </c>
    </row>
    <row r="59" spans="1:4" x14ac:dyDescent="0.25">
      <c r="A59" s="87">
        <v>50</v>
      </c>
      <c r="B59" s="81" t="s">
        <v>199</v>
      </c>
      <c r="C59" s="80" t="s">
        <v>159</v>
      </c>
      <c r="D59" s="88">
        <f>D56</f>
        <v>7903.01</v>
      </c>
    </row>
    <row r="60" spans="1:4" x14ac:dyDescent="0.25">
      <c r="A60" s="87">
        <v>51</v>
      </c>
      <c r="B60" s="81" t="s">
        <v>200</v>
      </c>
      <c r="C60" s="80" t="s">
        <v>159</v>
      </c>
      <c r="D60" s="88">
        <f>D59</f>
        <v>7903.01</v>
      </c>
    </row>
    <row r="61" spans="1:4" ht="15" customHeight="1" x14ac:dyDescent="0.25">
      <c r="A61" s="87">
        <v>52</v>
      </c>
      <c r="B61" s="89" t="s">
        <v>201</v>
      </c>
      <c r="C61" s="80" t="s">
        <v>159</v>
      </c>
      <c r="D61" s="88">
        <f>D59-D60</f>
        <v>0</v>
      </c>
    </row>
    <row r="62" spans="1:4" ht="15" customHeight="1" x14ac:dyDescent="0.25">
      <c r="A62" s="87">
        <v>53</v>
      </c>
      <c r="B62" s="89" t="s">
        <v>202</v>
      </c>
      <c r="C62" s="80" t="s">
        <v>159</v>
      </c>
      <c r="D62" s="88">
        <v>0</v>
      </c>
    </row>
    <row r="63" spans="1:4" ht="26.25" x14ac:dyDescent="0.25">
      <c r="A63" s="97">
        <v>54</v>
      </c>
      <c r="B63" s="89" t="s">
        <v>191</v>
      </c>
      <c r="C63" s="80" t="s">
        <v>160</v>
      </c>
      <c r="D63" s="98" t="s">
        <v>205</v>
      </c>
    </row>
    <row r="64" spans="1:4" x14ac:dyDescent="0.25">
      <c r="A64" s="87">
        <v>55</v>
      </c>
      <c r="B64" s="81" t="s">
        <v>149</v>
      </c>
      <c r="C64" s="80" t="s">
        <v>160</v>
      </c>
      <c r="D64" s="88" t="s">
        <v>204</v>
      </c>
    </row>
    <row r="65" spans="1:4" x14ac:dyDescent="0.25">
      <c r="A65" s="87">
        <v>56</v>
      </c>
      <c r="B65" s="81" t="s">
        <v>194</v>
      </c>
      <c r="C65" s="80" t="s">
        <v>195</v>
      </c>
      <c r="D65" s="88">
        <v>419.5472578645406</v>
      </c>
    </row>
    <row r="66" spans="1:4" x14ac:dyDescent="0.25">
      <c r="A66" s="87">
        <v>57</v>
      </c>
      <c r="B66" s="81" t="s">
        <v>196</v>
      </c>
      <c r="C66" s="80" t="s">
        <v>159</v>
      </c>
      <c r="D66" s="88">
        <v>72926.22000000003</v>
      </c>
    </row>
    <row r="67" spans="1:4" x14ac:dyDescent="0.25">
      <c r="A67" s="87">
        <v>58</v>
      </c>
      <c r="B67" s="81" t="s">
        <v>197</v>
      </c>
      <c r="C67" s="80" t="s">
        <v>159</v>
      </c>
      <c r="D67" s="88">
        <v>68748.539999999994</v>
      </c>
    </row>
    <row r="68" spans="1:4" x14ac:dyDescent="0.25">
      <c r="A68" s="87">
        <v>59</v>
      </c>
      <c r="B68" s="81" t="s">
        <v>198</v>
      </c>
      <c r="C68" s="80" t="s">
        <v>159</v>
      </c>
      <c r="D68" s="88">
        <v>75943.53</v>
      </c>
    </row>
    <row r="69" spans="1:4" x14ac:dyDescent="0.25">
      <c r="A69" s="87">
        <v>60</v>
      </c>
      <c r="B69" s="81" t="s">
        <v>199</v>
      </c>
      <c r="C69" s="80" t="s">
        <v>159</v>
      </c>
      <c r="D69" s="88">
        <v>107034.01999999999</v>
      </c>
    </row>
    <row r="70" spans="1:4" x14ac:dyDescent="0.25">
      <c r="A70" s="87">
        <v>61</v>
      </c>
      <c r="B70" s="81" t="s">
        <v>200</v>
      </c>
      <c r="C70" s="80" t="s">
        <v>159</v>
      </c>
      <c r="D70" s="88">
        <f>D69-D71</f>
        <v>31090.489999999991</v>
      </c>
    </row>
    <row r="71" spans="1:4" ht="15" customHeight="1" x14ac:dyDescent="0.25">
      <c r="A71" s="87">
        <v>62</v>
      </c>
      <c r="B71" s="89" t="s">
        <v>201</v>
      </c>
      <c r="C71" s="80" t="s">
        <v>159</v>
      </c>
      <c r="D71" s="88">
        <f>D68</f>
        <v>75943.53</v>
      </c>
    </row>
    <row r="72" spans="1:4" ht="15" customHeight="1" x14ac:dyDescent="0.25">
      <c r="A72" s="87">
        <v>63</v>
      </c>
      <c r="B72" s="89" t="s">
        <v>202</v>
      </c>
      <c r="C72" s="80" t="s">
        <v>159</v>
      </c>
      <c r="D72" s="88"/>
    </row>
    <row r="73" spans="1:4" x14ac:dyDescent="0.25">
      <c r="A73" s="87">
        <v>64</v>
      </c>
      <c r="B73" s="81" t="s">
        <v>191</v>
      </c>
      <c r="C73" s="80" t="s">
        <v>160</v>
      </c>
      <c r="D73" s="99" t="s">
        <v>206</v>
      </c>
    </row>
    <row r="74" spans="1:4" x14ac:dyDescent="0.25">
      <c r="A74" s="87">
        <v>65</v>
      </c>
      <c r="B74" s="81" t="s">
        <v>149</v>
      </c>
      <c r="C74" s="80" t="s">
        <v>160</v>
      </c>
      <c r="D74" s="88" t="s">
        <v>204</v>
      </c>
    </row>
    <row r="75" spans="1:4" x14ac:dyDescent="0.25">
      <c r="A75" s="87">
        <v>66</v>
      </c>
      <c r="B75" s="81" t="s">
        <v>194</v>
      </c>
      <c r="C75" s="80" t="s">
        <v>195</v>
      </c>
      <c r="D75" s="88">
        <f>936.053333-4.72379</f>
        <v>931.32954299999994</v>
      </c>
    </row>
    <row r="76" spans="1:4" x14ac:dyDescent="0.25">
      <c r="A76" s="87">
        <v>67</v>
      </c>
      <c r="B76" s="81" t="s">
        <v>196</v>
      </c>
      <c r="C76" s="80" t="s">
        <v>159</v>
      </c>
      <c r="D76" s="88">
        <v>75190.259999999995</v>
      </c>
    </row>
    <row r="77" spans="1:4" x14ac:dyDescent="0.25">
      <c r="A77" s="87">
        <v>68</v>
      </c>
      <c r="B77" s="81" t="s">
        <v>197</v>
      </c>
      <c r="C77" s="80" t="s">
        <v>159</v>
      </c>
      <c r="D77" s="88">
        <v>73310.61</v>
      </c>
    </row>
    <row r="78" spans="1:4" x14ac:dyDescent="0.25">
      <c r="A78" s="87">
        <v>69</v>
      </c>
      <c r="B78" s="81" t="s">
        <v>198</v>
      </c>
      <c r="C78" s="80" t="s">
        <v>159</v>
      </c>
      <c r="D78" s="88">
        <v>79917.429999999993</v>
      </c>
    </row>
    <row r="79" spans="1:4" x14ac:dyDescent="0.25">
      <c r="A79" s="87">
        <v>70</v>
      </c>
      <c r="B79" s="81" t="s">
        <v>199</v>
      </c>
      <c r="C79" s="80" t="s">
        <v>159</v>
      </c>
      <c r="D79" s="88">
        <f>D76</f>
        <v>75190.259999999995</v>
      </c>
    </row>
    <row r="80" spans="1:4" x14ac:dyDescent="0.25">
      <c r="A80" s="87">
        <v>71</v>
      </c>
      <c r="B80" s="81" t="s">
        <v>200</v>
      </c>
      <c r="C80" s="80" t="s">
        <v>159</v>
      </c>
      <c r="D80" s="88">
        <f>D79</f>
        <v>75190.259999999995</v>
      </c>
    </row>
    <row r="81" spans="1:4" ht="14.25" customHeight="1" x14ac:dyDescent="0.25">
      <c r="A81" s="87">
        <v>72</v>
      </c>
      <c r="B81" s="89" t="s">
        <v>201</v>
      </c>
      <c r="C81" s="80" t="s">
        <v>159</v>
      </c>
      <c r="D81" s="88">
        <v>0</v>
      </c>
    </row>
    <row r="82" spans="1:4" ht="14.25" customHeight="1" x14ac:dyDescent="0.25">
      <c r="A82" s="87">
        <v>73</v>
      </c>
      <c r="B82" s="89" t="s">
        <v>202</v>
      </c>
      <c r="C82" s="80" t="s">
        <v>159</v>
      </c>
      <c r="D82" s="88">
        <v>0</v>
      </c>
    </row>
    <row r="83" spans="1:4" x14ac:dyDescent="0.25">
      <c r="A83" s="87">
        <v>74</v>
      </c>
      <c r="B83" s="81" t="s">
        <v>191</v>
      </c>
      <c r="C83" s="80" t="s">
        <v>160</v>
      </c>
      <c r="D83" s="99" t="s">
        <v>207</v>
      </c>
    </row>
    <row r="84" spans="1:4" x14ac:dyDescent="0.25">
      <c r="A84" s="87">
        <v>75</v>
      </c>
      <c r="B84" s="81" t="s">
        <v>149</v>
      </c>
      <c r="C84" s="80" t="s">
        <v>160</v>
      </c>
      <c r="D84" s="88" t="s">
        <v>208</v>
      </c>
    </row>
    <row r="85" spans="1:4" x14ac:dyDescent="0.25">
      <c r="A85" s="87">
        <v>76</v>
      </c>
      <c r="B85" s="81" t="s">
        <v>194</v>
      </c>
      <c r="C85" s="80" t="s">
        <v>195</v>
      </c>
      <c r="D85" s="100">
        <v>2768.3516000000004</v>
      </c>
    </row>
    <row r="86" spans="1:4" x14ac:dyDescent="0.25">
      <c r="A86" s="87">
        <v>77</v>
      </c>
      <c r="B86" s="81" t="s">
        <v>196</v>
      </c>
      <c r="C86" s="80" t="s">
        <v>159</v>
      </c>
      <c r="D86" s="101">
        <f>553.64+8834.48</f>
        <v>9388.119999999999</v>
      </c>
    </row>
    <row r="87" spans="1:4" x14ac:dyDescent="0.25">
      <c r="A87" s="87">
        <v>78</v>
      </c>
      <c r="B87" s="81" t="s">
        <v>197</v>
      </c>
      <c r="C87" s="80" t="s">
        <v>159</v>
      </c>
      <c r="D87" s="101">
        <v>6711.67</v>
      </c>
    </row>
    <row r="88" spans="1:4" x14ac:dyDescent="0.25">
      <c r="A88" s="87">
        <v>79</v>
      </c>
      <c r="B88" s="81" t="s">
        <v>198</v>
      </c>
      <c r="C88" s="80" t="s">
        <v>159</v>
      </c>
      <c r="D88" s="101">
        <v>2676.45</v>
      </c>
    </row>
    <row r="89" spans="1:4" x14ac:dyDescent="0.25">
      <c r="A89" s="87">
        <v>80</v>
      </c>
      <c r="B89" s="81" t="s">
        <v>199</v>
      </c>
      <c r="C89" s="80" t="s">
        <v>159</v>
      </c>
      <c r="D89" s="88">
        <f>D86</f>
        <v>9388.119999999999</v>
      </c>
    </row>
    <row r="90" spans="1:4" x14ac:dyDescent="0.25">
      <c r="A90" s="87">
        <v>81</v>
      </c>
      <c r="B90" s="81" t="s">
        <v>200</v>
      </c>
      <c r="C90" s="80" t="s">
        <v>159</v>
      </c>
      <c r="D90" s="88">
        <f>D89</f>
        <v>9388.119999999999</v>
      </c>
    </row>
    <row r="91" spans="1:4" ht="14.25" customHeight="1" x14ac:dyDescent="0.25">
      <c r="A91" s="87">
        <v>82</v>
      </c>
      <c r="B91" s="89" t="s">
        <v>201</v>
      </c>
      <c r="C91" s="80" t="s">
        <v>159</v>
      </c>
      <c r="D91" s="88">
        <f>D89-D90</f>
        <v>0</v>
      </c>
    </row>
    <row r="92" spans="1:4" ht="14.25" customHeight="1" x14ac:dyDescent="0.25">
      <c r="A92" s="87">
        <v>83</v>
      </c>
      <c r="B92" s="89" t="s">
        <v>202</v>
      </c>
      <c r="C92" s="80" t="s">
        <v>159</v>
      </c>
      <c r="D92" s="88">
        <v>0</v>
      </c>
    </row>
    <row r="93" spans="1:4" x14ac:dyDescent="0.25">
      <c r="A93" s="86" t="s">
        <v>209</v>
      </c>
      <c r="B93" s="86"/>
      <c r="C93" s="86"/>
      <c r="D93" s="86"/>
    </row>
    <row r="94" spans="1:4" x14ac:dyDescent="0.25">
      <c r="A94" s="87">
        <v>84</v>
      </c>
      <c r="B94" s="81" t="s">
        <v>184</v>
      </c>
      <c r="C94" s="80" t="s">
        <v>185</v>
      </c>
      <c r="D94" s="88"/>
    </row>
    <row r="95" spans="1:4" x14ac:dyDescent="0.25">
      <c r="A95" s="87">
        <v>85</v>
      </c>
      <c r="B95" s="81" t="s">
        <v>186</v>
      </c>
      <c r="C95" s="80" t="s">
        <v>185</v>
      </c>
      <c r="D95" s="88"/>
    </row>
    <row r="96" spans="1:4" x14ac:dyDescent="0.25">
      <c r="A96" s="87">
        <v>86</v>
      </c>
      <c r="B96" s="81" t="s">
        <v>187</v>
      </c>
      <c r="C96" s="80" t="s">
        <v>210</v>
      </c>
      <c r="D96" s="88"/>
    </row>
    <row r="97" spans="1:4" x14ac:dyDescent="0.25">
      <c r="A97" s="87">
        <v>87</v>
      </c>
      <c r="B97" s="81" t="s">
        <v>188</v>
      </c>
      <c r="C97" s="80" t="s">
        <v>159</v>
      </c>
      <c r="D97" s="88"/>
    </row>
    <row r="98" spans="1:4" x14ac:dyDescent="0.25">
      <c r="A98" s="86" t="s">
        <v>211</v>
      </c>
      <c r="B98" s="86"/>
      <c r="C98" s="86"/>
      <c r="D98" s="86"/>
    </row>
    <row r="99" spans="1:4" x14ac:dyDescent="0.25">
      <c r="A99" s="87">
        <v>88</v>
      </c>
      <c r="B99" s="81" t="s">
        <v>212</v>
      </c>
      <c r="C99" s="80" t="s">
        <v>185</v>
      </c>
      <c r="D99" s="88">
        <v>1</v>
      </c>
    </row>
    <row r="100" spans="1:4" x14ac:dyDescent="0.25">
      <c r="A100" s="87">
        <v>89</v>
      </c>
      <c r="B100" s="81" t="s">
        <v>213</v>
      </c>
      <c r="C100" s="80" t="s">
        <v>185</v>
      </c>
      <c r="D100" s="88">
        <v>0</v>
      </c>
    </row>
    <row r="101" spans="1:4" ht="22.5" customHeight="1" x14ac:dyDescent="0.25">
      <c r="A101" s="87">
        <v>90</v>
      </c>
      <c r="B101" s="81" t="s">
        <v>214</v>
      </c>
      <c r="C101" s="80" t="s">
        <v>159</v>
      </c>
      <c r="D101" s="88">
        <v>78123.89</v>
      </c>
    </row>
    <row r="103" spans="1:4" x14ac:dyDescent="0.25">
      <c r="D103" s="77" t="s">
        <v>124</v>
      </c>
    </row>
  </sheetData>
  <mergeCells count="11">
    <mergeCell ref="A30:D30"/>
    <mergeCell ref="A35:D35"/>
    <mergeCell ref="A42:D42"/>
    <mergeCell ref="A93:D93"/>
    <mergeCell ref="A98:D98"/>
    <mergeCell ref="A1:D1"/>
    <mergeCell ref="A2:D2"/>
    <mergeCell ref="A3:D3"/>
    <mergeCell ref="A8:D8"/>
    <mergeCell ref="A26:D26"/>
    <mergeCell ref="B27:D27"/>
  </mergeCells>
  <pageMargins left="0.7" right="0.7" top="0.75" bottom="0.75" header="0.3" footer="0.3"/>
  <pageSetup paperSize="9" scale="91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3"/>
  <sheetViews>
    <sheetView showZeros="0" topLeftCell="A110" zoomScaleNormal="100" workbookViewId="0">
      <selection activeCell="M27" sqref="M27"/>
    </sheetView>
  </sheetViews>
  <sheetFormatPr defaultColWidth="8.85546875" defaultRowHeight="12.75" outlineLevelRow="1" x14ac:dyDescent="0.2"/>
  <cols>
    <col min="1" max="1" width="0.7109375" style="31" customWidth="1"/>
    <col min="2" max="2" width="42" style="31" customWidth="1"/>
    <col min="3" max="3" width="9.7109375" style="31" customWidth="1"/>
    <col min="4" max="4" width="10.7109375" style="31" customWidth="1"/>
    <col min="5" max="5" width="10.85546875" style="31" customWidth="1"/>
    <col min="6" max="6" width="17.85546875" style="10" hidden="1" customWidth="1"/>
    <col min="7" max="7" width="22" style="31" customWidth="1"/>
    <col min="8" max="250" width="8.85546875" style="31"/>
    <col min="251" max="251" width="5.85546875" style="31" customWidth="1"/>
    <col min="252" max="252" width="37" style="31" customWidth="1"/>
    <col min="253" max="253" width="9.7109375" style="31" customWidth="1"/>
    <col min="254" max="254" width="10.7109375" style="31" customWidth="1"/>
    <col min="255" max="255" width="10.85546875" style="31" customWidth="1"/>
    <col min="256" max="256" width="17.85546875" style="31" customWidth="1"/>
    <col min="257" max="257" width="18.5703125" style="31" customWidth="1"/>
    <col min="258" max="506" width="8.85546875" style="31"/>
    <col min="507" max="507" width="5.85546875" style="31" customWidth="1"/>
    <col min="508" max="508" width="37" style="31" customWidth="1"/>
    <col min="509" max="509" width="9.7109375" style="31" customWidth="1"/>
    <col min="510" max="510" width="10.7109375" style="31" customWidth="1"/>
    <col min="511" max="511" width="10.85546875" style="31" customWidth="1"/>
    <col min="512" max="512" width="17.85546875" style="31" customWidth="1"/>
    <col min="513" max="513" width="18.5703125" style="31" customWidth="1"/>
    <col min="514" max="762" width="8.85546875" style="31"/>
    <col min="763" max="763" width="5.85546875" style="31" customWidth="1"/>
    <col min="764" max="764" width="37" style="31" customWidth="1"/>
    <col min="765" max="765" width="9.7109375" style="31" customWidth="1"/>
    <col min="766" max="766" width="10.7109375" style="31" customWidth="1"/>
    <col min="767" max="767" width="10.85546875" style="31" customWidth="1"/>
    <col min="768" max="768" width="17.85546875" style="31" customWidth="1"/>
    <col min="769" max="769" width="18.5703125" style="31" customWidth="1"/>
    <col min="770" max="1018" width="8.85546875" style="31"/>
    <col min="1019" max="1019" width="5.85546875" style="31" customWidth="1"/>
    <col min="1020" max="1020" width="37" style="31" customWidth="1"/>
    <col min="1021" max="1021" width="9.7109375" style="31" customWidth="1"/>
    <col min="1022" max="1022" width="10.7109375" style="31" customWidth="1"/>
    <col min="1023" max="1023" width="10.85546875" style="31" customWidth="1"/>
    <col min="1024" max="1024" width="17.85546875" style="31" customWidth="1"/>
    <col min="1025" max="1025" width="18.5703125" style="31" customWidth="1"/>
    <col min="1026" max="1274" width="8.85546875" style="31"/>
    <col min="1275" max="1275" width="5.85546875" style="31" customWidth="1"/>
    <col min="1276" max="1276" width="37" style="31" customWidth="1"/>
    <col min="1277" max="1277" width="9.7109375" style="31" customWidth="1"/>
    <col min="1278" max="1278" width="10.7109375" style="31" customWidth="1"/>
    <col min="1279" max="1279" width="10.85546875" style="31" customWidth="1"/>
    <col min="1280" max="1280" width="17.85546875" style="31" customWidth="1"/>
    <col min="1281" max="1281" width="18.5703125" style="31" customWidth="1"/>
    <col min="1282" max="1530" width="8.85546875" style="31"/>
    <col min="1531" max="1531" width="5.85546875" style="31" customWidth="1"/>
    <col min="1532" max="1532" width="37" style="31" customWidth="1"/>
    <col min="1533" max="1533" width="9.7109375" style="31" customWidth="1"/>
    <col min="1534" max="1534" width="10.7109375" style="31" customWidth="1"/>
    <col min="1535" max="1535" width="10.85546875" style="31" customWidth="1"/>
    <col min="1536" max="1536" width="17.85546875" style="31" customWidth="1"/>
    <col min="1537" max="1537" width="18.5703125" style="31" customWidth="1"/>
    <col min="1538" max="1786" width="8.85546875" style="31"/>
    <col min="1787" max="1787" width="5.85546875" style="31" customWidth="1"/>
    <col min="1788" max="1788" width="37" style="31" customWidth="1"/>
    <col min="1789" max="1789" width="9.7109375" style="31" customWidth="1"/>
    <col min="1790" max="1790" width="10.7109375" style="31" customWidth="1"/>
    <col min="1791" max="1791" width="10.85546875" style="31" customWidth="1"/>
    <col min="1792" max="1792" width="17.85546875" style="31" customWidth="1"/>
    <col min="1793" max="1793" width="18.5703125" style="31" customWidth="1"/>
    <col min="1794" max="2042" width="8.85546875" style="31"/>
    <col min="2043" max="2043" width="5.85546875" style="31" customWidth="1"/>
    <col min="2044" max="2044" width="37" style="31" customWidth="1"/>
    <col min="2045" max="2045" width="9.7109375" style="31" customWidth="1"/>
    <col min="2046" max="2046" width="10.7109375" style="31" customWidth="1"/>
    <col min="2047" max="2047" width="10.85546875" style="31" customWidth="1"/>
    <col min="2048" max="2048" width="17.85546875" style="31" customWidth="1"/>
    <col min="2049" max="2049" width="18.5703125" style="31" customWidth="1"/>
    <col min="2050" max="2298" width="8.85546875" style="31"/>
    <col min="2299" max="2299" width="5.85546875" style="31" customWidth="1"/>
    <col min="2300" max="2300" width="37" style="31" customWidth="1"/>
    <col min="2301" max="2301" width="9.7109375" style="31" customWidth="1"/>
    <col min="2302" max="2302" width="10.7109375" style="31" customWidth="1"/>
    <col min="2303" max="2303" width="10.85546875" style="31" customWidth="1"/>
    <col min="2304" max="2304" width="17.85546875" style="31" customWidth="1"/>
    <col min="2305" max="2305" width="18.5703125" style="31" customWidth="1"/>
    <col min="2306" max="2554" width="8.85546875" style="31"/>
    <col min="2555" max="2555" width="5.85546875" style="31" customWidth="1"/>
    <col min="2556" max="2556" width="37" style="31" customWidth="1"/>
    <col min="2557" max="2557" width="9.7109375" style="31" customWidth="1"/>
    <col min="2558" max="2558" width="10.7109375" style="31" customWidth="1"/>
    <col min="2559" max="2559" width="10.85546875" style="31" customWidth="1"/>
    <col min="2560" max="2560" width="17.85546875" style="31" customWidth="1"/>
    <col min="2561" max="2561" width="18.5703125" style="31" customWidth="1"/>
    <col min="2562" max="2810" width="8.85546875" style="31"/>
    <col min="2811" max="2811" width="5.85546875" style="31" customWidth="1"/>
    <col min="2812" max="2812" width="37" style="31" customWidth="1"/>
    <col min="2813" max="2813" width="9.7109375" style="31" customWidth="1"/>
    <col min="2814" max="2814" width="10.7109375" style="31" customWidth="1"/>
    <col min="2815" max="2815" width="10.85546875" style="31" customWidth="1"/>
    <col min="2816" max="2816" width="17.85546875" style="31" customWidth="1"/>
    <col min="2817" max="2817" width="18.5703125" style="31" customWidth="1"/>
    <col min="2818" max="3066" width="8.85546875" style="31"/>
    <col min="3067" max="3067" width="5.85546875" style="31" customWidth="1"/>
    <col min="3068" max="3068" width="37" style="31" customWidth="1"/>
    <col min="3069" max="3069" width="9.7109375" style="31" customWidth="1"/>
    <col min="3070" max="3070" width="10.7109375" style="31" customWidth="1"/>
    <col min="3071" max="3071" width="10.85546875" style="31" customWidth="1"/>
    <col min="3072" max="3072" width="17.85546875" style="31" customWidth="1"/>
    <col min="3073" max="3073" width="18.5703125" style="31" customWidth="1"/>
    <col min="3074" max="3322" width="8.85546875" style="31"/>
    <col min="3323" max="3323" width="5.85546875" style="31" customWidth="1"/>
    <col min="3324" max="3324" width="37" style="31" customWidth="1"/>
    <col min="3325" max="3325" width="9.7109375" style="31" customWidth="1"/>
    <col min="3326" max="3326" width="10.7109375" style="31" customWidth="1"/>
    <col min="3327" max="3327" width="10.85546875" style="31" customWidth="1"/>
    <col min="3328" max="3328" width="17.85546875" style="31" customWidth="1"/>
    <col min="3329" max="3329" width="18.5703125" style="31" customWidth="1"/>
    <col min="3330" max="3578" width="8.85546875" style="31"/>
    <col min="3579" max="3579" width="5.85546875" style="31" customWidth="1"/>
    <col min="3580" max="3580" width="37" style="31" customWidth="1"/>
    <col min="3581" max="3581" width="9.7109375" style="31" customWidth="1"/>
    <col min="3582" max="3582" width="10.7109375" style="31" customWidth="1"/>
    <col min="3583" max="3583" width="10.85546875" style="31" customWidth="1"/>
    <col min="3584" max="3584" width="17.85546875" style="31" customWidth="1"/>
    <col min="3585" max="3585" width="18.5703125" style="31" customWidth="1"/>
    <col min="3586" max="3834" width="8.85546875" style="31"/>
    <col min="3835" max="3835" width="5.85546875" style="31" customWidth="1"/>
    <col min="3836" max="3836" width="37" style="31" customWidth="1"/>
    <col min="3837" max="3837" width="9.7109375" style="31" customWidth="1"/>
    <col min="3838" max="3838" width="10.7109375" style="31" customWidth="1"/>
    <col min="3839" max="3839" width="10.85546875" style="31" customWidth="1"/>
    <col min="3840" max="3840" width="17.85546875" style="31" customWidth="1"/>
    <col min="3841" max="3841" width="18.5703125" style="31" customWidth="1"/>
    <col min="3842" max="4090" width="8.85546875" style="31"/>
    <col min="4091" max="4091" width="5.85546875" style="31" customWidth="1"/>
    <col min="4092" max="4092" width="37" style="31" customWidth="1"/>
    <col min="4093" max="4093" width="9.7109375" style="31" customWidth="1"/>
    <col min="4094" max="4094" width="10.7109375" style="31" customWidth="1"/>
    <col min="4095" max="4095" width="10.85546875" style="31" customWidth="1"/>
    <col min="4096" max="4096" width="17.85546875" style="31" customWidth="1"/>
    <col min="4097" max="4097" width="18.5703125" style="31" customWidth="1"/>
    <col min="4098" max="4346" width="8.85546875" style="31"/>
    <col min="4347" max="4347" width="5.85546875" style="31" customWidth="1"/>
    <col min="4348" max="4348" width="37" style="31" customWidth="1"/>
    <col min="4349" max="4349" width="9.7109375" style="31" customWidth="1"/>
    <col min="4350" max="4350" width="10.7109375" style="31" customWidth="1"/>
    <col min="4351" max="4351" width="10.85546875" style="31" customWidth="1"/>
    <col min="4352" max="4352" width="17.85546875" style="31" customWidth="1"/>
    <col min="4353" max="4353" width="18.5703125" style="31" customWidth="1"/>
    <col min="4354" max="4602" width="8.85546875" style="31"/>
    <col min="4603" max="4603" width="5.85546875" style="31" customWidth="1"/>
    <col min="4604" max="4604" width="37" style="31" customWidth="1"/>
    <col min="4605" max="4605" width="9.7109375" style="31" customWidth="1"/>
    <col min="4606" max="4606" width="10.7109375" style="31" customWidth="1"/>
    <col min="4607" max="4607" width="10.85546875" style="31" customWidth="1"/>
    <col min="4608" max="4608" width="17.85546875" style="31" customWidth="1"/>
    <col min="4609" max="4609" width="18.5703125" style="31" customWidth="1"/>
    <col min="4610" max="4858" width="8.85546875" style="31"/>
    <col min="4859" max="4859" width="5.85546875" style="31" customWidth="1"/>
    <col min="4860" max="4860" width="37" style="31" customWidth="1"/>
    <col min="4861" max="4861" width="9.7109375" style="31" customWidth="1"/>
    <col min="4862" max="4862" width="10.7109375" style="31" customWidth="1"/>
    <col min="4863" max="4863" width="10.85546875" style="31" customWidth="1"/>
    <col min="4864" max="4864" width="17.85546875" style="31" customWidth="1"/>
    <col min="4865" max="4865" width="18.5703125" style="31" customWidth="1"/>
    <col min="4866" max="5114" width="8.85546875" style="31"/>
    <col min="5115" max="5115" width="5.85546875" style="31" customWidth="1"/>
    <col min="5116" max="5116" width="37" style="31" customWidth="1"/>
    <col min="5117" max="5117" width="9.7109375" style="31" customWidth="1"/>
    <col min="5118" max="5118" width="10.7109375" style="31" customWidth="1"/>
    <col min="5119" max="5119" width="10.85546875" style="31" customWidth="1"/>
    <col min="5120" max="5120" width="17.85546875" style="31" customWidth="1"/>
    <col min="5121" max="5121" width="18.5703125" style="31" customWidth="1"/>
    <col min="5122" max="5370" width="8.85546875" style="31"/>
    <col min="5371" max="5371" width="5.85546875" style="31" customWidth="1"/>
    <col min="5372" max="5372" width="37" style="31" customWidth="1"/>
    <col min="5373" max="5373" width="9.7109375" style="31" customWidth="1"/>
    <col min="5374" max="5374" width="10.7109375" style="31" customWidth="1"/>
    <col min="5375" max="5375" width="10.85546875" style="31" customWidth="1"/>
    <col min="5376" max="5376" width="17.85546875" style="31" customWidth="1"/>
    <col min="5377" max="5377" width="18.5703125" style="31" customWidth="1"/>
    <col min="5378" max="5626" width="8.85546875" style="31"/>
    <col min="5627" max="5627" width="5.85546875" style="31" customWidth="1"/>
    <col min="5628" max="5628" width="37" style="31" customWidth="1"/>
    <col min="5629" max="5629" width="9.7109375" style="31" customWidth="1"/>
    <col min="5630" max="5630" width="10.7109375" style="31" customWidth="1"/>
    <col min="5631" max="5631" width="10.85546875" style="31" customWidth="1"/>
    <col min="5632" max="5632" width="17.85546875" style="31" customWidth="1"/>
    <col min="5633" max="5633" width="18.5703125" style="31" customWidth="1"/>
    <col min="5634" max="5882" width="8.85546875" style="31"/>
    <col min="5883" max="5883" width="5.85546875" style="31" customWidth="1"/>
    <col min="5884" max="5884" width="37" style="31" customWidth="1"/>
    <col min="5885" max="5885" width="9.7109375" style="31" customWidth="1"/>
    <col min="5886" max="5886" width="10.7109375" style="31" customWidth="1"/>
    <col min="5887" max="5887" width="10.85546875" style="31" customWidth="1"/>
    <col min="5888" max="5888" width="17.85546875" style="31" customWidth="1"/>
    <col min="5889" max="5889" width="18.5703125" style="31" customWidth="1"/>
    <col min="5890" max="6138" width="8.85546875" style="31"/>
    <col min="6139" max="6139" width="5.85546875" style="31" customWidth="1"/>
    <col min="6140" max="6140" width="37" style="31" customWidth="1"/>
    <col min="6141" max="6141" width="9.7109375" style="31" customWidth="1"/>
    <col min="6142" max="6142" width="10.7109375" style="31" customWidth="1"/>
    <col min="6143" max="6143" width="10.85546875" style="31" customWidth="1"/>
    <col min="6144" max="6144" width="17.85546875" style="31" customWidth="1"/>
    <col min="6145" max="6145" width="18.5703125" style="31" customWidth="1"/>
    <col min="6146" max="6394" width="8.85546875" style="31"/>
    <col min="6395" max="6395" width="5.85546875" style="31" customWidth="1"/>
    <col min="6396" max="6396" width="37" style="31" customWidth="1"/>
    <col min="6397" max="6397" width="9.7109375" style="31" customWidth="1"/>
    <col min="6398" max="6398" width="10.7109375" style="31" customWidth="1"/>
    <col min="6399" max="6399" width="10.85546875" style="31" customWidth="1"/>
    <col min="6400" max="6400" width="17.85546875" style="31" customWidth="1"/>
    <col min="6401" max="6401" width="18.5703125" style="31" customWidth="1"/>
    <col min="6402" max="6650" width="8.85546875" style="31"/>
    <col min="6651" max="6651" width="5.85546875" style="31" customWidth="1"/>
    <col min="6652" max="6652" width="37" style="31" customWidth="1"/>
    <col min="6653" max="6653" width="9.7109375" style="31" customWidth="1"/>
    <col min="6654" max="6654" width="10.7109375" style="31" customWidth="1"/>
    <col min="6655" max="6655" width="10.85546875" style="31" customWidth="1"/>
    <col min="6656" max="6656" width="17.85546875" style="31" customWidth="1"/>
    <col min="6657" max="6657" width="18.5703125" style="31" customWidth="1"/>
    <col min="6658" max="6906" width="8.85546875" style="31"/>
    <col min="6907" max="6907" width="5.85546875" style="31" customWidth="1"/>
    <col min="6908" max="6908" width="37" style="31" customWidth="1"/>
    <col min="6909" max="6909" width="9.7109375" style="31" customWidth="1"/>
    <col min="6910" max="6910" width="10.7109375" style="31" customWidth="1"/>
    <col min="6911" max="6911" width="10.85546875" style="31" customWidth="1"/>
    <col min="6912" max="6912" width="17.85546875" style="31" customWidth="1"/>
    <col min="6913" max="6913" width="18.5703125" style="31" customWidth="1"/>
    <col min="6914" max="7162" width="8.85546875" style="31"/>
    <col min="7163" max="7163" width="5.85546875" style="31" customWidth="1"/>
    <col min="7164" max="7164" width="37" style="31" customWidth="1"/>
    <col min="7165" max="7165" width="9.7109375" style="31" customWidth="1"/>
    <col min="7166" max="7166" width="10.7109375" style="31" customWidth="1"/>
    <col min="7167" max="7167" width="10.85546875" style="31" customWidth="1"/>
    <col min="7168" max="7168" width="17.85546875" style="31" customWidth="1"/>
    <col min="7169" max="7169" width="18.5703125" style="31" customWidth="1"/>
    <col min="7170" max="7418" width="8.85546875" style="31"/>
    <col min="7419" max="7419" width="5.85546875" style="31" customWidth="1"/>
    <col min="7420" max="7420" width="37" style="31" customWidth="1"/>
    <col min="7421" max="7421" width="9.7109375" style="31" customWidth="1"/>
    <col min="7422" max="7422" width="10.7109375" style="31" customWidth="1"/>
    <col min="7423" max="7423" width="10.85546875" style="31" customWidth="1"/>
    <col min="7424" max="7424" width="17.85546875" style="31" customWidth="1"/>
    <col min="7425" max="7425" width="18.5703125" style="31" customWidth="1"/>
    <col min="7426" max="7674" width="8.85546875" style="31"/>
    <col min="7675" max="7675" width="5.85546875" style="31" customWidth="1"/>
    <col min="7676" max="7676" width="37" style="31" customWidth="1"/>
    <col min="7677" max="7677" width="9.7109375" style="31" customWidth="1"/>
    <col min="7678" max="7678" width="10.7109375" style="31" customWidth="1"/>
    <col min="7679" max="7679" width="10.85546875" style="31" customWidth="1"/>
    <col min="7680" max="7680" width="17.85546875" style="31" customWidth="1"/>
    <col min="7681" max="7681" width="18.5703125" style="31" customWidth="1"/>
    <col min="7682" max="7930" width="8.85546875" style="31"/>
    <col min="7931" max="7931" width="5.85546875" style="31" customWidth="1"/>
    <col min="7932" max="7932" width="37" style="31" customWidth="1"/>
    <col min="7933" max="7933" width="9.7109375" style="31" customWidth="1"/>
    <col min="7934" max="7934" width="10.7109375" style="31" customWidth="1"/>
    <col min="7935" max="7935" width="10.85546875" style="31" customWidth="1"/>
    <col min="7936" max="7936" width="17.85546875" style="31" customWidth="1"/>
    <col min="7937" max="7937" width="18.5703125" style="31" customWidth="1"/>
    <col min="7938" max="8186" width="8.85546875" style="31"/>
    <col min="8187" max="8187" width="5.85546875" style="31" customWidth="1"/>
    <col min="8188" max="8188" width="37" style="31" customWidth="1"/>
    <col min="8189" max="8189" width="9.7109375" style="31" customWidth="1"/>
    <col min="8190" max="8190" width="10.7109375" style="31" customWidth="1"/>
    <col min="8191" max="8191" width="10.85546875" style="31" customWidth="1"/>
    <col min="8192" max="8192" width="17.85546875" style="31" customWidth="1"/>
    <col min="8193" max="8193" width="18.5703125" style="31" customWidth="1"/>
    <col min="8194" max="8442" width="8.85546875" style="31"/>
    <col min="8443" max="8443" width="5.85546875" style="31" customWidth="1"/>
    <col min="8444" max="8444" width="37" style="31" customWidth="1"/>
    <col min="8445" max="8445" width="9.7109375" style="31" customWidth="1"/>
    <col min="8446" max="8446" width="10.7109375" style="31" customWidth="1"/>
    <col min="8447" max="8447" width="10.85546875" style="31" customWidth="1"/>
    <col min="8448" max="8448" width="17.85546875" style="31" customWidth="1"/>
    <col min="8449" max="8449" width="18.5703125" style="31" customWidth="1"/>
    <col min="8450" max="8698" width="8.85546875" style="31"/>
    <col min="8699" max="8699" width="5.85546875" style="31" customWidth="1"/>
    <col min="8700" max="8700" width="37" style="31" customWidth="1"/>
    <col min="8701" max="8701" width="9.7109375" style="31" customWidth="1"/>
    <col min="8702" max="8702" width="10.7109375" style="31" customWidth="1"/>
    <col min="8703" max="8703" width="10.85546875" style="31" customWidth="1"/>
    <col min="8704" max="8704" width="17.85546875" style="31" customWidth="1"/>
    <col min="8705" max="8705" width="18.5703125" style="31" customWidth="1"/>
    <col min="8706" max="8954" width="8.85546875" style="31"/>
    <col min="8955" max="8955" width="5.85546875" style="31" customWidth="1"/>
    <col min="8956" max="8956" width="37" style="31" customWidth="1"/>
    <col min="8957" max="8957" width="9.7109375" style="31" customWidth="1"/>
    <col min="8958" max="8958" width="10.7109375" style="31" customWidth="1"/>
    <col min="8959" max="8959" width="10.85546875" style="31" customWidth="1"/>
    <col min="8960" max="8960" width="17.85546875" style="31" customWidth="1"/>
    <col min="8961" max="8961" width="18.5703125" style="31" customWidth="1"/>
    <col min="8962" max="9210" width="8.85546875" style="31"/>
    <col min="9211" max="9211" width="5.85546875" style="31" customWidth="1"/>
    <col min="9212" max="9212" width="37" style="31" customWidth="1"/>
    <col min="9213" max="9213" width="9.7109375" style="31" customWidth="1"/>
    <col min="9214" max="9214" width="10.7109375" style="31" customWidth="1"/>
    <col min="9215" max="9215" width="10.85546875" style="31" customWidth="1"/>
    <col min="9216" max="9216" width="17.85546875" style="31" customWidth="1"/>
    <col min="9217" max="9217" width="18.5703125" style="31" customWidth="1"/>
    <col min="9218" max="9466" width="8.85546875" style="31"/>
    <col min="9467" max="9467" width="5.85546875" style="31" customWidth="1"/>
    <col min="9468" max="9468" width="37" style="31" customWidth="1"/>
    <col min="9469" max="9469" width="9.7109375" style="31" customWidth="1"/>
    <col min="9470" max="9470" width="10.7109375" style="31" customWidth="1"/>
    <col min="9471" max="9471" width="10.85546875" style="31" customWidth="1"/>
    <col min="9472" max="9472" width="17.85546875" style="31" customWidth="1"/>
    <col min="9473" max="9473" width="18.5703125" style="31" customWidth="1"/>
    <col min="9474" max="9722" width="8.85546875" style="31"/>
    <col min="9723" max="9723" width="5.85546875" style="31" customWidth="1"/>
    <col min="9724" max="9724" width="37" style="31" customWidth="1"/>
    <col min="9725" max="9725" width="9.7109375" style="31" customWidth="1"/>
    <col min="9726" max="9726" width="10.7109375" style="31" customWidth="1"/>
    <col min="9727" max="9727" width="10.85546875" style="31" customWidth="1"/>
    <col min="9728" max="9728" width="17.85546875" style="31" customWidth="1"/>
    <col min="9729" max="9729" width="18.5703125" style="31" customWidth="1"/>
    <col min="9730" max="9978" width="8.85546875" style="31"/>
    <col min="9979" max="9979" width="5.85546875" style="31" customWidth="1"/>
    <col min="9980" max="9980" width="37" style="31" customWidth="1"/>
    <col min="9981" max="9981" width="9.7109375" style="31" customWidth="1"/>
    <col min="9982" max="9982" width="10.7109375" style="31" customWidth="1"/>
    <col min="9983" max="9983" width="10.85546875" style="31" customWidth="1"/>
    <col min="9984" max="9984" width="17.85546875" style="31" customWidth="1"/>
    <col min="9985" max="9985" width="18.5703125" style="31" customWidth="1"/>
    <col min="9986" max="10234" width="8.85546875" style="31"/>
    <col min="10235" max="10235" width="5.85546875" style="31" customWidth="1"/>
    <col min="10236" max="10236" width="37" style="31" customWidth="1"/>
    <col min="10237" max="10237" width="9.7109375" style="31" customWidth="1"/>
    <col min="10238" max="10238" width="10.7109375" style="31" customWidth="1"/>
    <col min="10239" max="10239" width="10.85546875" style="31" customWidth="1"/>
    <col min="10240" max="10240" width="17.85546875" style="31" customWidth="1"/>
    <col min="10241" max="10241" width="18.5703125" style="31" customWidth="1"/>
    <col min="10242" max="10490" width="8.85546875" style="31"/>
    <col min="10491" max="10491" width="5.85546875" style="31" customWidth="1"/>
    <col min="10492" max="10492" width="37" style="31" customWidth="1"/>
    <col min="10493" max="10493" width="9.7109375" style="31" customWidth="1"/>
    <col min="10494" max="10494" width="10.7109375" style="31" customWidth="1"/>
    <col min="10495" max="10495" width="10.85546875" style="31" customWidth="1"/>
    <col min="10496" max="10496" width="17.85546875" style="31" customWidth="1"/>
    <col min="10497" max="10497" width="18.5703125" style="31" customWidth="1"/>
    <col min="10498" max="10746" width="8.85546875" style="31"/>
    <col min="10747" max="10747" width="5.85546875" style="31" customWidth="1"/>
    <col min="10748" max="10748" width="37" style="31" customWidth="1"/>
    <col min="10749" max="10749" width="9.7109375" style="31" customWidth="1"/>
    <col min="10750" max="10750" width="10.7109375" style="31" customWidth="1"/>
    <col min="10751" max="10751" width="10.85546875" style="31" customWidth="1"/>
    <col min="10752" max="10752" width="17.85546875" style="31" customWidth="1"/>
    <col min="10753" max="10753" width="18.5703125" style="31" customWidth="1"/>
    <col min="10754" max="11002" width="8.85546875" style="31"/>
    <col min="11003" max="11003" width="5.85546875" style="31" customWidth="1"/>
    <col min="11004" max="11004" width="37" style="31" customWidth="1"/>
    <col min="11005" max="11005" width="9.7109375" style="31" customWidth="1"/>
    <col min="11006" max="11006" width="10.7109375" style="31" customWidth="1"/>
    <col min="11007" max="11007" width="10.85546875" style="31" customWidth="1"/>
    <col min="11008" max="11008" width="17.85546875" style="31" customWidth="1"/>
    <col min="11009" max="11009" width="18.5703125" style="31" customWidth="1"/>
    <col min="11010" max="11258" width="8.85546875" style="31"/>
    <col min="11259" max="11259" width="5.85546875" style="31" customWidth="1"/>
    <col min="11260" max="11260" width="37" style="31" customWidth="1"/>
    <col min="11261" max="11261" width="9.7109375" style="31" customWidth="1"/>
    <col min="11262" max="11262" width="10.7109375" style="31" customWidth="1"/>
    <col min="11263" max="11263" width="10.85546875" style="31" customWidth="1"/>
    <col min="11264" max="11264" width="17.85546875" style="31" customWidth="1"/>
    <col min="11265" max="11265" width="18.5703125" style="31" customWidth="1"/>
    <col min="11266" max="11514" width="8.85546875" style="31"/>
    <col min="11515" max="11515" width="5.85546875" style="31" customWidth="1"/>
    <col min="11516" max="11516" width="37" style="31" customWidth="1"/>
    <col min="11517" max="11517" width="9.7109375" style="31" customWidth="1"/>
    <col min="11518" max="11518" width="10.7109375" style="31" customWidth="1"/>
    <col min="11519" max="11519" width="10.85546875" style="31" customWidth="1"/>
    <col min="11520" max="11520" width="17.85546875" style="31" customWidth="1"/>
    <col min="11521" max="11521" width="18.5703125" style="31" customWidth="1"/>
    <col min="11522" max="11770" width="8.85546875" style="31"/>
    <col min="11771" max="11771" width="5.85546875" style="31" customWidth="1"/>
    <col min="11772" max="11772" width="37" style="31" customWidth="1"/>
    <col min="11773" max="11773" width="9.7109375" style="31" customWidth="1"/>
    <col min="11774" max="11774" width="10.7109375" style="31" customWidth="1"/>
    <col min="11775" max="11775" width="10.85546875" style="31" customWidth="1"/>
    <col min="11776" max="11776" width="17.85546875" style="31" customWidth="1"/>
    <col min="11777" max="11777" width="18.5703125" style="31" customWidth="1"/>
    <col min="11778" max="12026" width="8.85546875" style="31"/>
    <col min="12027" max="12027" width="5.85546875" style="31" customWidth="1"/>
    <col min="12028" max="12028" width="37" style="31" customWidth="1"/>
    <col min="12029" max="12029" width="9.7109375" style="31" customWidth="1"/>
    <col min="12030" max="12030" width="10.7109375" style="31" customWidth="1"/>
    <col min="12031" max="12031" width="10.85546875" style="31" customWidth="1"/>
    <col min="12032" max="12032" width="17.85546875" style="31" customWidth="1"/>
    <col min="12033" max="12033" width="18.5703125" style="31" customWidth="1"/>
    <col min="12034" max="12282" width="8.85546875" style="31"/>
    <col min="12283" max="12283" width="5.85546875" style="31" customWidth="1"/>
    <col min="12284" max="12284" width="37" style="31" customWidth="1"/>
    <col min="12285" max="12285" width="9.7109375" style="31" customWidth="1"/>
    <col min="12286" max="12286" width="10.7109375" style="31" customWidth="1"/>
    <col min="12287" max="12287" width="10.85546875" style="31" customWidth="1"/>
    <col min="12288" max="12288" width="17.85546875" style="31" customWidth="1"/>
    <col min="12289" max="12289" width="18.5703125" style="31" customWidth="1"/>
    <col min="12290" max="12538" width="8.85546875" style="31"/>
    <col min="12539" max="12539" width="5.85546875" style="31" customWidth="1"/>
    <col min="12540" max="12540" width="37" style="31" customWidth="1"/>
    <col min="12541" max="12541" width="9.7109375" style="31" customWidth="1"/>
    <col min="12542" max="12542" width="10.7109375" style="31" customWidth="1"/>
    <col min="12543" max="12543" width="10.85546875" style="31" customWidth="1"/>
    <col min="12544" max="12544" width="17.85546875" style="31" customWidth="1"/>
    <col min="12545" max="12545" width="18.5703125" style="31" customWidth="1"/>
    <col min="12546" max="12794" width="8.85546875" style="31"/>
    <col min="12795" max="12795" width="5.85546875" style="31" customWidth="1"/>
    <col min="12796" max="12796" width="37" style="31" customWidth="1"/>
    <col min="12797" max="12797" width="9.7109375" style="31" customWidth="1"/>
    <col min="12798" max="12798" width="10.7109375" style="31" customWidth="1"/>
    <col min="12799" max="12799" width="10.85546875" style="31" customWidth="1"/>
    <col min="12800" max="12800" width="17.85546875" style="31" customWidth="1"/>
    <col min="12801" max="12801" width="18.5703125" style="31" customWidth="1"/>
    <col min="12802" max="13050" width="8.85546875" style="31"/>
    <col min="13051" max="13051" width="5.85546875" style="31" customWidth="1"/>
    <col min="13052" max="13052" width="37" style="31" customWidth="1"/>
    <col min="13053" max="13053" width="9.7109375" style="31" customWidth="1"/>
    <col min="13054" max="13054" width="10.7109375" style="31" customWidth="1"/>
    <col min="13055" max="13055" width="10.85546875" style="31" customWidth="1"/>
    <col min="13056" max="13056" width="17.85546875" style="31" customWidth="1"/>
    <col min="13057" max="13057" width="18.5703125" style="31" customWidth="1"/>
    <col min="13058" max="13306" width="8.85546875" style="31"/>
    <col min="13307" max="13307" width="5.85546875" style="31" customWidth="1"/>
    <col min="13308" max="13308" width="37" style="31" customWidth="1"/>
    <col min="13309" max="13309" width="9.7109375" style="31" customWidth="1"/>
    <col min="13310" max="13310" width="10.7109375" style="31" customWidth="1"/>
    <col min="13311" max="13311" width="10.85546875" style="31" customWidth="1"/>
    <col min="13312" max="13312" width="17.85546875" style="31" customWidth="1"/>
    <col min="13313" max="13313" width="18.5703125" style="31" customWidth="1"/>
    <col min="13314" max="13562" width="8.85546875" style="31"/>
    <col min="13563" max="13563" width="5.85546875" style="31" customWidth="1"/>
    <col min="13564" max="13564" width="37" style="31" customWidth="1"/>
    <col min="13565" max="13565" width="9.7109375" style="31" customWidth="1"/>
    <col min="13566" max="13566" width="10.7109375" style="31" customWidth="1"/>
    <col min="13567" max="13567" width="10.85546875" style="31" customWidth="1"/>
    <col min="13568" max="13568" width="17.85546875" style="31" customWidth="1"/>
    <col min="13569" max="13569" width="18.5703125" style="31" customWidth="1"/>
    <col min="13570" max="13818" width="8.85546875" style="31"/>
    <col min="13819" max="13819" width="5.85546875" style="31" customWidth="1"/>
    <col min="13820" max="13820" width="37" style="31" customWidth="1"/>
    <col min="13821" max="13821" width="9.7109375" style="31" customWidth="1"/>
    <col min="13822" max="13822" width="10.7109375" style="31" customWidth="1"/>
    <col min="13823" max="13823" width="10.85546875" style="31" customWidth="1"/>
    <col min="13824" max="13824" width="17.85546875" style="31" customWidth="1"/>
    <col min="13825" max="13825" width="18.5703125" style="31" customWidth="1"/>
    <col min="13826" max="14074" width="8.85546875" style="31"/>
    <col min="14075" max="14075" width="5.85546875" style="31" customWidth="1"/>
    <col min="14076" max="14076" width="37" style="31" customWidth="1"/>
    <col min="14077" max="14077" width="9.7109375" style="31" customWidth="1"/>
    <col min="14078" max="14078" width="10.7109375" style="31" customWidth="1"/>
    <col min="14079" max="14079" width="10.85546875" style="31" customWidth="1"/>
    <col min="14080" max="14080" width="17.85546875" style="31" customWidth="1"/>
    <col min="14081" max="14081" width="18.5703125" style="31" customWidth="1"/>
    <col min="14082" max="14330" width="8.85546875" style="31"/>
    <col min="14331" max="14331" width="5.85546875" style="31" customWidth="1"/>
    <col min="14332" max="14332" width="37" style="31" customWidth="1"/>
    <col min="14333" max="14333" width="9.7109375" style="31" customWidth="1"/>
    <col min="14334" max="14334" width="10.7109375" style="31" customWidth="1"/>
    <col min="14335" max="14335" width="10.85546875" style="31" customWidth="1"/>
    <col min="14336" max="14336" width="17.85546875" style="31" customWidth="1"/>
    <col min="14337" max="14337" width="18.5703125" style="31" customWidth="1"/>
    <col min="14338" max="14586" width="8.85546875" style="31"/>
    <col min="14587" max="14587" width="5.85546875" style="31" customWidth="1"/>
    <col min="14588" max="14588" width="37" style="31" customWidth="1"/>
    <col min="14589" max="14589" width="9.7109375" style="31" customWidth="1"/>
    <col min="14590" max="14590" width="10.7109375" style="31" customWidth="1"/>
    <col min="14591" max="14591" width="10.85546875" style="31" customWidth="1"/>
    <col min="14592" max="14592" width="17.85546875" style="31" customWidth="1"/>
    <col min="14593" max="14593" width="18.5703125" style="31" customWidth="1"/>
    <col min="14594" max="14842" width="8.85546875" style="31"/>
    <col min="14843" max="14843" width="5.85546875" style="31" customWidth="1"/>
    <col min="14844" max="14844" width="37" style="31" customWidth="1"/>
    <col min="14845" max="14845" width="9.7109375" style="31" customWidth="1"/>
    <col min="14846" max="14846" width="10.7109375" style="31" customWidth="1"/>
    <col min="14847" max="14847" width="10.85546875" style="31" customWidth="1"/>
    <col min="14848" max="14848" width="17.85546875" style="31" customWidth="1"/>
    <col min="14849" max="14849" width="18.5703125" style="31" customWidth="1"/>
    <col min="14850" max="15098" width="8.85546875" style="31"/>
    <col min="15099" max="15099" width="5.85546875" style="31" customWidth="1"/>
    <col min="15100" max="15100" width="37" style="31" customWidth="1"/>
    <col min="15101" max="15101" width="9.7109375" style="31" customWidth="1"/>
    <col min="15102" max="15102" width="10.7109375" style="31" customWidth="1"/>
    <col min="15103" max="15103" width="10.85546875" style="31" customWidth="1"/>
    <col min="15104" max="15104" width="17.85546875" style="31" customWidth="1"/>
    <col min="15105" max="15105" width="18.5703125" style="31" customWidth="1"/>
    <col min="15106" max="15354" width="8.85546875" style="31"/>
    <col min="15355" max="15355" width="5.85546875" style="31" customWidth="1"/>
    <col min="15356" max="15356" width="37" style="31" customWidth="1"/>
    <col min="15357" max="15357" width="9.7109375" style="31" customWidth="1"/>
    <col min="15358" max="15358" width="10.7109375" style="31" customWidth="1"/>
    <col min="15359" max="15359" width="10.85546875" style="31" customWidth="1"/>
    <col min="15360" max="15360" width="17.85546875" style="31" customWidth="1"/>
    <col min="15361" max="15361" width="18.5703125" style="31" customWidth="1"/>
    <col min="15362" max="15610" width="8.85546875" style="31"/>
    <col min="15611" max="15611" width="5.85546875" style="31" customWidth="1"/>
    <col min="15612" max="15612" width="37" style="31" customWidth="1"/>
    <col min="15613" max="15613" width="9.7109375" style="31" customWidth="1"/>
    <col min="15614" max="15614" width="10.7109375" style="31" customWidth="1"/>
    <col min="15615" max="15615" width="10.85546875" style="31" customWidth="1"/>
    <col min="15616" max="15616" width="17.85546875" style="31" customWidth="1"/>
    <col min="15617" max="15617" width="18.5703125" style="31" customWidth="1"/>
    <col min="15618" max="15866" width="8.85546875" style="31"/>
    <col min="15867" max="15867" width="5.85546875" style="31" customWidth="1"/>
    <col min="15868" max="15868" width="37" style="31" customWidth="1"/>
    <col min="15869" max="15869" width="9.7109375" style="31" customWidth="1"/>
    <col min="15870" max="15870" width="10.7109375" style="31" customWidth="1"/>
    <col min="15871" max="15871" width="10.85546875" style="31" customWidth="1"/>
    <col min="15872" max="15872" width="17.85546875" style="31" customWidth="1"/>
    <col min="15873" max="15873" width="18.5703125" style="31" customWidth="1"/>
    <col min="15874" max="16122" width="8.85546875" style="31"/>
    <col min="16123" max="16123" width="5.85546875" style="31" customWidth="1"/>
    <col min="16124" max="16124" width="37" style="31" customWidth="1"/>
    <col min="16125" max="16125" width="9.7109375" style="31" customWidth="1"/>
    <col min="16126" max="16126" width="10.7109375" style="31" customWidth="1"/>
    <col min="16127" max="16127" width="10.85546875" style="31" customWidth="1"/>
    <col min="16128" max="16128" width="17.85546875" style="31" customWidth="1"/>
    <col min="16129" max="16129" width="18.5703125" style="31" customWidth="1"/>
    <col min="16130" max="16384" width="8.85546875" style="31"/>
  </cols>
  <sheetData>
    <row r="1" spans="1:7" ht="48" hidden="1" customHeight="1" outlineLevel="1" x14ac:dyDescent="0.2">
      <c r="E1" s="73" t="s">
        <v>0</v>
      </c>
      <c r="F1" s="73"/>
      <c r="G1" s="73"/>
    </row>
    <row r="2" spans="1:7" hidden="1" outlineLevel="1" x14ac:dyDescent="0.2">
      <c r="B2" s="1"/>
      <c r="C2" s="1"/>
      <c r="D2" s="1"/>
      <c r="E2" s="1"/>
      <c r="F2" s="32"/>
      <c r="G2" s="1"/>
    </row>
    <row r="3" spans="1:7" hidden="1" outlineLevel="1" x14ac:dyDescent="0.2">
      <c r="B3" s="1"/>
      <c r="C3" s="1"/>
      <c r="D3" s="33" t="s">
        <v>1</v>
      </c>
      <c r="E3" s="1"/>
      <c r="F3" s="32"/>
      <c r="G3" s="1"/>
    </row>
    <row r="4" spans="1:7" hidden="1" outlineLevel="1" x14ac:dyDescent="0.2">
      <c r="B4" s="2"/>
      <c r="C4" s="2"/>
      <c r="D4" s="34" t="s">
        <v>2</v>
      </c>
      <c r="E4" s="2"/>
      <c r="F4" s="35"/>
      <c r="G4" s="2"/>
    </row>
    <row r="5" spans="1:7" hidden="1" outlineLevel="1" x14ac:dyDescent="0.2">
      <c r="B5" s="74" t="s">
        <v>3</v>
      </c>
      <c r="C5" s="74"/>
      <c r="D5" s="74"/>
      <c r="E5" s="74"/>
      <c r="F5" s="74"/>
      <c r="G5" s="74"/>
    </row>
    <row r="6" spans="1:7" hidden="1" outlineLevel="1" x14ac:dyDescent="0.2">
      <c r="B6" s="36" t="s">
        <v>4</v>
      </c>
      <c r="C6" s="2"/>
      <c r="D6" s="2"/>
      <c r="E6" s="2"/>
      <c r="F6" s="35"/>
      <c r="G6" s="3" t="s">
        <v>5</v>
      </c>
    </row>
    <row r="7" spans="1:7" hidden="1" outlineLevel="1" x14ac:dyDescent="0.2">
      <c r="B7" s="1"/>
      <c r="C7" s="1"/>
      <c r="D7" s="1"/>
      <c r="E7" s="1"/>
      <c r="F7" s="32"/>
      <c r="G7" s="1"/>
    </row>
    <row r="8" spans="1:7" s="37" customFormat="1" hidden="1" outlineLevel="1" x14ac:dyDescent="0.2">
      <c r="A8" s="4" t="s">
        <v>6</v>
      </c>
      <c r="B8" s="5"/>
      <c r="C8" s="5"/>
      <c r="D8" s="6" t="s">
        <v>7</v>
      </c>
      <c r="E8" s="1"/>
      <c r="F8" s="10"/>
      <c r="G8" s="5"/>
    </row>
    <row r="9" spans="1:7" s="37" customFormat="1" hidden="1" outlineLevel="1" x14ac:dyDescent="0.2">
      <c r="A9" s="4" t="s">
        <v>8</v>
      </c>
      <c r="B9" s="4"/>
      <c r="C9" s="4"/>
      <c r="D9" s="4"/>
      <c r="E9" s="4"/>
      <c r="F9" s="7"/>
      <c r="G9" s="4"/>
    </row>
    <row r="10" spans="1:7" s="37" customFormat="1" ht="10.15" hidden="1" customHeight="1" outlineLevel="1" x14ac:dyDescent="0.2">
      <c r="A10" s="5"/>
      <c r="B10" s="5"/>
      <c r="C10" s="8" t="s">
        <v>9</v>
      </c>
      <c r="D10" s="9"/>
      <c r="E10" s="31"/>
      <c r="F10" s="10"/>
      <c r="G10" s="11"/>
    </row>
    <row r="11" spans="1:7" s="37" customFormat="1" hidden="1" outlineLevel="1" x14ac:dyDescent="0.2">
      <c r="A11" s="68" t="s">
        <v>10</v>
      </c>
      <c r="B11" s="68"/>
      <c r="C11" s="68"/>
      <c r="D11" s="68"/>
      <c r="E11" s="68"/>
      <c r="F11" s="68"/>
      <c r="G11" s="68"/>
    </row>
    <row r="12" spans="1:7" s="37" customFormat="1" ht="12.75" hidden="1" customHeight="1" outlineLevel="1" x14ac:dyDescent="0.2">
      <c r="A12" s="75" t="s">
        <v>11</v>
      </c>
      <c r="B12" s="75"/>
      <c r="C12" s="75"/>
      <c r="D12" s="75"/>
      <c r="E12" s="75"/>
      <c r="F12" s="75"/>
      <c r="G12" s="75"/>
    </row>
    <row r="13" spans="1:7" s="37" customFormat="1" hidden="1" outlineLevel="1" x14ac:dyDescent="0.2">
      <c r="A13" s="68" t="s">
        <v>12</v>
      </c>
      <c r="B13" s="68"/>
      <c r="C13" s="68"/>
      <c r="D13" s="68"/>
      <c r="E13" s="68"/>
      <c r="F13" s="68"/>
      <c r="G13" s="68"/>
    </row>
    <row r="14" spans="1:7" s="37" customFormat="1" hidden="1" outlineLevel="1" x14ac:dyDescent="0.2">
      <c r="A14" s="68" t="s">
        <v>13</v>
      </c>
      <c r="B14" s="68"/>
      <c r="C14" s="68"/>
      <c r="D14" s="68"/>
      <c r="E14" s="68"/>
      <c r="F14" s="68"/>
      <c r="G14" s="68"/>
    </row>
    <row r="15" spans="1:7" s="37" customFormat="1" hidden="1" outlineLevel="1" x14ac:dyDescent="0.2">
      <c r="A15" s="68" t="s">
        <v>14</v>
      </c>
      <c r="B15" s="68"/>
      <c r="C15" s="68"/>
      <c r="D15" s="68"/>
      <c r="E15" s="68"/>
      <c r="F15" s="68"/>
      <c r="G15" s="68"/>
    </row>
    <row r="16" spans="1:7" s="37" customFormat="1" hidden="1" outlineLevel="1" x14ac:dyDescent="0.2">
      <c r="A16" s="69" t="s">
        <v>15</v>
      </c>
      <c r="B16" s="68"/>
      <c r="C16" s="68"/>
      <c r="D16" s="68"/>
      <c r="E16" s="68"/>
      <c r="F16" s="68"/>
      <c r="G16" s="68"/>
    </row>
    <row r="17" spans="1:7" s="37" customFormat="1" hidden="1" outlineLevel="1" x14ac:dyDescent="0.2">
      <c r="A17" s="68" t="s">
        <v>16</v>
      </c>
      <c r="B17" s="68"/>
      <c r="C17" s="68"/>
      <c r="D17" s="68"/>
      <c r="E17" s="68"/>
      <c r="F17" s="68"/>
      <c r="G17" s="68"/>
    </row>
    <row r="18" spans="1:7" s="37" customFormat="1" hidden="1" outlineLevel="1" x14ac:dyDescent="0.2">
      <c r="A18" s="70" t="s">
        <v>17</v>
      </c>
      <c r="B18" s="70"/>
      <c r="C18" s="5"/>
      <c r="D18" s="38"/>
      <c r="E18" s="1"/>
      <c r="F18" s="32"/>
      <c r="G18" s="1"/>
    </row>
    <row r="19" spans="1:7" s="37" customFormat="1" outlineLevel="1" x14ac:dyDescent="0.2">
      <c r="A19" s="61"/>
      <c r="B19" s="61"/>
      <c r="C19" s="5"/>
      <c r="D19" s="38"/>
      <c r="E19" s="1"/>
      <c r="F19" s="32"/>
      <c r="G19" s="62" t="s">
        <v>144</v>
      </c>
    </row>
    <row r="20" spans="1:7" s="12" customFormat="1" ht="27" customHeight="1" x14ac:dyDescent="0.2">
      <c r="A20" s="71" t="s">
        <v>18</v>
      </c>
      <c r="B20" s="71"/>
      <c r="C20" s="71"/>
      <c r="D20" s="71"/>
      <c r="E20" s="71"/>
      <c r="F20" s="71"/>
      <c r="G20" s="71"/>
    </row>
    <row r="21" spans="1:7" s="12" customFormat="1" ht="15" x14ac:dyDescent="0.25">
      <c r="A21" s="13"/>
      <c r="B21" s="72" t="s">
        <v>19</v>
      </c>
      <c r="C21" s="72"/>
      <c r="D21" s="72"/>
      <c r="E21" s="72"/>
      <c r="F21" s="72"/>
      <c r="G21" s="72"/>
    </row>
    <row r="22" spans="1:7" ht="10.5" customHeight="1" collapsed="1" x14ac:dyDescent="0.2">
      <c r="A22" s="14"/>
      <c r="B22" s="14"/>
      <c r="C22" s="14"/>
      <c r="D22" s="14"/>
      <c r="E22" s="14"/>
      <c r="F22" s="39" t="s">
        <v>20</v>
      </c>
      <c r="G22" s="14"/>
    </row>
    <row r="23" spans="1:7" s="5" customFormat="1" ht="42.75" customHeight="1" x14ac:dyDescent="0.2">
      <c r="A23" s="18"/>
      <c r="B23" s="15" t="s">
        <v>21</v>
      </c>
      <c r="C23" s="63" t="s">
        <v>22</v>
      </c>
      <c r="D23" s="63"/>
      <c r="E23" s="16" t="s">
        <v>23</v>
      </c>
      <c r="F23" s="40"/>
      <c r="G23" s="16" t="s">
        <v>24</v>
      </c>
    </row>
    <row r="24" spans="1:7" s="5" customFormat="1" x14ac:dyDescent="0.2">
      <c r="A24" s="18"/>
      <c r="B24" s="64" t="s">
        <v>25</v>
      </c>
      <c r="C24" s="64"/>
      <c r="D24" s="64"/>
      <c r="E24" s="64"/>
      <c r="F24" s="64"/>
      <c r="G24" s="64"/>
    </row>
    <row r="25" spans="1:7" s="5" customFormat="1" x14ac:dyDescent="0.2">
      <c r="A25" s="18"/>
      <c r="B25" s="23" t="s">
        <v>26</v>
      </c>
      <c r="C25" s="23"/>
      <c r="D25" s="23"/>
      <c r="E25" s="23"/>
      <c r="F25" s="23"/>
      <c r="G25" s="23"/>
    </row>
    <row r="26" spans="1:7" s="5" customFormat="1" x14ac:dyDescent="0.2">
      <c r="A26" s="18"/>
      <c r="B26" s="19" t="s">
        <v>27</v>
      </c>
      <c r="C26" s="20">
        <v>2</v>
      </c>
      <c r="D26" s="41">
        <v>7.6299999999999993E-2</v>
      </c>
      <c r="E26" s="21" t="s">
        <v>28</v>
      </c>
      <c r="F26" s="22">
        <v>80.58</v>
      </c>
      <c r="G26" s="17">
        <f>F26*C26</f>
        <v>161.16</v>
      </c>
    </row>
    <row r="27" spans="1:7" s="5" customFormat="1" x14ac:dyDescent="0.2">
      <c r="A27" s="18"/>
      <c r="B27" s="42" t="s">
        <v>29</v>
      </c>
      <c r="C27" s="20"/>
      <c r="D27" s="17"/>
      <c r="E27" s="21"/>
      <c r="F27" s="22"/>
      <c r="G27" s="17"/>
    </row>
    <row r="28" spans="1:7" s="5" customFormat="1" x14ac:dyDescent="0.2">
      <c r="A28" s="18"/>
      <c r="B28" s="19" t="s">
        <v>135</v>
      </c>
      <c r="C28" s="20">
        <v>1</v>
      </c>
      <c r="D28" s="41">
        <v>1</v>
      </c>
      <c r="E28" s="21" t="s">
        <v>36</v>
      </c>
      <c r="F28" s="22">
        <v>468.45364815173212</v>
      </c>
      <c r="G28" s="17">
        <f>F28*D28</f>
        <v>468.45364815173212</v>
      </c>
    </row>
    <row r="29" spans="1:7" s="5" customFormat="1" x14ac:dyDescent="0.2">
      <c r="A29" s="18"/>
      <c r="B29" s="23" t="s">
        <v>30</v>
      </c>
      <c r="C29" s="20"/>
      <c r="D29" s="17"/>
      <c r="E29" s="21"/>
      <c r="F29" s="22"/>
      <c r="G29" s="17"/>
    </row>
    <row r="30" spans="1:7" s="5" customFormat="1" x14ac:dyDescent="0.2">
      <c r="A30" s="18"/>
      <c r="B30" s="19" t="s">
        <v>27</v>
      </c>
      <c r="C30" s="20">
        <v>2</v>
      </c>
      <c r="D30" s="41">
        <v>1.4816</v>
      </c>
      <c r="E30" s="21" t="s">
        <v>31</v>
      </c>
      <c r="F30" s="22">
        <v>219.15</v>
      </c>
      <c r="G30" s="17">
        <f>F30*C30</f>
        <v>438.3</v>
      </c>
    </row>
    <row r="31" spans="1:7" s="5" customFormat="1" x14ac:dyDescent="0.2">
      <c r="A31" s="18"/>
      <c r="B31" s="23" t="s">
        <v>32</v>
      </c>
      <c r="C31" s="20"/>
      <c r="D31" s="20"/>
      <c r="E31" s="21"/>
      <c r="F31" s="22"/>
      <c r="G31" s="17"/>
    </row>
    <row r="32" spans="1:7" s="5" customFormat="1" x14ac:dyDescent="0.2">
      <c r="A32" s="18"/>
      <c r="B32" s="19" t="s">
        <v>33</v>
      </c>
      <c r="C32" s="20">
        <v>2</v>
      </c>
      <c r="D32" s="41">
        <v>0.48710000000000003</v>
      </c>
      <c r="E32" s="21" t="s">
        <v>34</v>
      </c>
      <c r="F32" s="22">
        <v>511.36</v>
      </c>
      <c r="G32" s="17">
        <f t="shared" ref="G32" si="0">F32*C32</f>
        <v>1022.72</v>
      </c>
    </row>
    <row r="33" spans="1:7" s="5" customFormat="1" ht="24" hidden="1" x14ac:dyDescent="0.2">
      <c r="A33" s="18"/>
      <c r="B33" s="26" t="s">
        <v>136</v>
      </c>
      <c r="C33" s="20">
        <v>1</v>
      </c>
      <c r="D33" s="41">
        <v>0</v>
      </c>
      <c r="E33" s="21" t="s">
        <v>75</v>
      </c>
      <c r="F33" s="22">
        <v>26.471047227926078</v>
      </c>
      <c r="G33" s="17">
        <f>F33*D33</f>
        <v>0</v>
      </c>
    </row>
    <row r="34" spans="1:7" s="5" customFormat="1" x14ac:dyDescent="0.2">
      <c r="A34" s="18"/>
      <c r="B34" s="19" t="s">
        <v>35</v>
      </c>
      <c r="C34" s="20">
        <v>2</v>
      </c>
      <c r="D34" s="41">
        <v>3.0739999999999998</v>
      </c>
      <c r="E34" s="21" t="s">
        <v>36</v>
      </c>
      <c r="F34" s="22">
        <v>292.22000000000003</v>
      </c>
      <c r="G34" s="17">
        <f>F34*C34</f>
        <v>584.44000000000005</v>
      </c>
    </row>
    <row r="35" spans="1:7" s="5" customFormat="1" x14ac:dyDescent="0.2">
      <c r="A35" s="18"/>
      <c r="B35" s="19" t="s">
        <v>125</v>
      </c>
      <c r="C35" s="20">
        <v>1</v>
      </c>
      <c r="D35" s="20">
        <v>4</v>
      </c>
      <c r="E35" s="21" t="s">
        <v>36</v>
      </c>
      <c r="F35" s="22"/>
      <c r="G35" s="17">
        <v>521.81639999999993</v>
      </c>
    </row>
    <row r="36" spans="1:7" s="5" customFormat="1" hidden="1" x14ac:dyDescent="0.2">
      <c r="A36" s="18"/>
      <c r="B36" s="19" t="s">
        <v>37</v>
      </c>
      <c r="C36" s="20">
        <v>1</v>
      </c>
      <c r="D36" s="20"/>
      <c r="E36" s="21" t="s">
        <v>38</v>
      </c>
      <c r="F36" s="22"/>
      <c r="G36" s="17"/>
    </row>
    <row r="37" spans="1:7" s="5" customFormat="1" hidden="1" x14ac:dyDescent="0.2">
      <c r="A37" s="18"/>
      <c r="B37" s="19" t="s">
        <v>128</v>
      </c>
      <c r="C37" s="20">
        <v>1</v>
      </c>
      <c r="D37" s="20"/>
      <c r="E37" s="21" t="s">
        <v>129</v>
      </c>
      <c r="F37" s="22"/>
      <c r="G37" s="17"/>
    </row>
    <row r="38" spans="1:7" s="5" customFormat="1" x14ac:dyDescent="0.2">
      <c r="A38" s="18"/>
      <c r="B38" s="24" t="s">
        <v>39</v>
      </c>
      <c r="C38" s="20"/>
      <c r="D38" s="20"/>
      <c r="E38" s="21"/>
      <c r="F38" s="22"/>
      <c r="G38" s="17"/>
    </row>
    <row r="39" spans="1:7" s="5" customFormat="1" x14ac:dyDescent="0.2">
      <c r="A39" s="18"/>
      <c r="B39" s="43" t="s">
        <v>27</v>
      </c>
      <c r="C39" s="20">
        <v>2</v>
      </c>
      <c r="D39" s="41">
        <v>1.4816</v>
      </c>
      <c r="E39" s="21" t="s">
        <v>31</v>
      </c>
      <c r="F39" s="22">
        <v>219.15</v>
      </c>
      <c r="G39" s="17">
        <f t="shared" ref="G39" si="1">F39*C39</f>
        <v>438.3</v>
      </c>
    </row>
    <row r="40" spans="1:7" s="5" customFormat="1" x14ac:dyDescent="0.2">
      <c r="A40" s="18"/>
      <c r="B40" s="24" t="s">
        <v>40</v>
      </c>
      <c r="C40" s="20"/>
      <c r="D40" s="20"/>
      <c r="E40" s="21"/>
      <c r="F40" s="22"/>
      <c r="G40" s="17"/>
    </row>
    <row r="41" spans="1:7" s="5" customFormat="1" x14ac:dyDescent="0.2">
      <c r="A41" s="18"/>
      <c r="B41" s="19" t="s">
        <v>41</v>
      </c>
      <c r="C41" s="20">
        <v>2</v>
      </c>
      <c r="D41" s="41">
        <v>4.6299999999999994E-2</v>
      </c>
      <c r="E41" s="21" t="s">
        <v>28</v>
      </c>
      <c r="F41" s="22">
        <v>69.825000000000003</v>
      </c>
      <c r="G41" s="17">
        <f>F41*C41</f>
        <v>139.65</v>
      </c>
    </row>
    <row r="42" spans="1:7" s="5" customFormat="1" ht="25.5" customHeight="1" x14ac:dyDescent="0.2">
      <c r="A42" s="18"/>
      <c r="B42" s="65" t="s">
        <v>42</v>
      </c>
      <c r="C42" s="66"/>
      <c r="D42" s="66"/>
      <c r="E42" s="67"/>
      <c r="F42" s="22"/>
      <c r="G42" s="17"/>
    </row>
    <row r="43" spans="1:7" s="5" customFormat="1" x14ac:dyDescent="0.2">
      <c r="A43" s="18"/>
      <c r="B43" s="19" t="s">
        <v>43</v>
      </c>
      <c r="C43" s="20">
        <v>2</v>
      </c>
      <c r="D43" s="41">
        <v>4.6299999999999994E-2</v>
      </c>
      <c r="E43" s="44" t="s">
        <v>44</v>
      </c>
      <c r="F43" s="22">
        <v>73.055000000000007</v>
      </c>
      <c r="G43" s="17">
        <f>F43*C43</f>
        <v>146.11000000000001</v>
      </c>
    </row>
    <row r="44" spans="1:7" s="5" customFormat="1" x14ac:dyDescent="0.2">
      <c r="A44" s="18"/>
      <c r="B44" s="19" t="s">
        <v>45</v>
      </c>
      <c r="C44" s="20">
        <v>1</v>
      </c>
      <c r="D44" s="20">
        <v>1</v>
      </c>
      <c r="E44" s="44" t="s">
        <v>46</v>
      </c>
      <c r="F44" s="22"/>
      <c r="G44" s="17">
        <v>219.15</v>
      </c>
    </row>
    <row r="45" spans="1:7" s="5" customFormat="1" hidden="1" x14ac:dyDescent="0.2">
      <c r="A45" s="18"/>
      <c r="B45" s="19" t="s">
        <v>47</v>
      </c>
      <c r="C45" s="20">
        <v>1</v>
      </c>
      <c r="D45" s="20"/>
      <c r="E45" s="21" t="s">
        <v>46</v>
      </c>
      <c r="F45" s="22"/>
    </row>
    <row r="46" spans="1:7" s="5" customFormat="1" hidden="1" x14ac:dyDescent="0.2">
      <c r="A46" s="18"/>
      <c r="B46" s="19" t="s">
        <v>48</v>
      </c>
      <c r="C46" s="20">
        <v>1</v>
      </c>
      <c r="D46" s="20"/>
      <c r="E46" s="21"/>
      <c r="F46" s="22"/>
      <c r="G46" s="17"/>
    </row>
    <row r="47" spans="1:7" s="5" customFormat="1" hidden="1" x14ac:dyDescent="0.2">
      <c r="A47" s="18"/>
      <c r="B47" s="24" t="s">
        <v>49</v>
      </c>
      <c r="C47" s="20"/>
      <c r="D47" s="20"/>
      <c r="E47" s="21"/>
      <c r="F47" s="22"/>
      <c r="G47" s="17"/>
    </row>
    <row r="48" spans="1:7" s="5" customFormat="1" hidden="1" x14ac:dyDescent="0.2">
      <c r="A48" s="18"/>
      <c r="B48" s="45"/>
      <c r="C48" s="20"/>
      <c r="D48" s="20"/>
      <c r="E48" s="21"/>
      <c r="F48" s="22"/>
      <c r="G48" s="17"/>
    </row>
    <row r="49" spans="1:7" s="5" customFormat="1" hidden="1" x14ac:dyDescent="0.2">
      <c r="A49" s="18"/>
      <c r="B49" s="45" t="s">
        <v>50</v>
      </c>
      <c r="C49" s="20">
        <v>1</v>
      </c>
      <c r="D49" s="46"/>
      <c r="E49" s="21" t="s">
        <v>51</v>
      </c>
      <c r="F49" s="22"/>
      <c r="G49" s="17"/>
    </row>
    <row r="50" spans="1:7" s="5" customFormat="1" hidden="1" x14ac:dyDescent="0.2">
      <c r="A50" s="18"/>
      <c r="B50" s="45" t="s">
        <v>52</v>
      </c>
      <c r="C50" s="20">
        <v>1</v>
      </c>
      <c r="D50" s="46"/>
      <c r="E50" s="21">
        <v>0</v>
      </c>
      <c r="F50" s="22"/>
      <c r="G50" s="17"/>
    </row>
    <row r="51" spans="1:7" s="5" customFormat="1" x14ac:dyDescent="0.2">
      <c r="A51" s="18"/>
      <c r="B51" s="24" t="s">
        <v>53</v>
      </c>
      <c r="C51" s="23"/>
      <c r="D51" s="23"/>
      <c r="E51" s="23"/>
      <c r="F51" s="47"/>
      <c r="G51" s="23"/>
    </row>
    <row r="52" spans="1:7" s="5" customFormat="1" x14ac:dyDescent="0.2">
      <c r="A52" s="18"/>
      <c r="B52" s="19" t="s">
        <v>54</v>
      </c>
      <c r="C52" s="20">
        <v>12</v>
      </c>
      <c r="D52" s="41">
        <v>4.6299999999999994E-2</v>
      </c>
      <c r="E52" s="21" t="s">
        <v>55</v>
      </c>
      <c r="F52" s="22">
        <v>213.5625</v>
      </c>
      <c r="G52" s="17">
        <f>F52*C52</f>
        <v>2562.75</v>
      </c>
    </row>
    <row r="53" spans="1:7" s="5" customFormat="1" x14ac:dyDescent="0.2">
      <c r="A53" s="18"/>
      <c r="B53" s="19" t="s">
        <v>56</v>
      </c>
      <c r="C53" s="20">
        <v>12</v>
      </c>
      <c r="D53" s="41">
        <v>0.30739999999999995</v>
      </c>
      <c r="E53" s="21" t="s">
        <v>55</v>
      </c>
      <c r="F53" s="22">
        <v>569.49833333333333</v>
      </c>
      <c r="G53" s="17">
        <f>F53*C53</f>
        <v>6833.98</v>
      </c>
    </row>
    <row r="54" spans="1:7" s="5" customFormat="1" x14ac:dyDescent="0.2">
      <c r="A54" s="18"/>
      <c r="B54" s="19" t="s">
        <v>57</v>
      </c>
      <c r="C54" s="20">
        <v>1</v>
      </c>
      <c r="D54" s="41">
        <v>2.69</v>
      </c>
      <c r="E54" s="21" t="s">
        <v>58</v>
      </c>
      <c r="F54" s="22">
        <v>15.602230483271375</v>
      </c>
      <c r="G54" s="17">
        <f>F54*D54*C54*100</f>
        <v>4197</v>
      </c>
    </row>
    <row r="55" spans="1:7" s="5" customFormat="1" x14ac:dyDescent="0.2">
      <c r="A55" s="18"/>
      <c r="B55" s="19" t="s">
        <v>59</v>
      </c>
      <c r="C55" s="20">
        <v>1</v>
      </c>
      <c r="D55" s="41">
        <v>33.677</v>
      </c>
      <c r="E55" s="21" t="s">
        <v>60</v>
      </c>
      <c r="F55" s="22">
        <v>3.8645752293850406</v>
      </c>
      <c r="G55" s="17">
        <f t="shared" ref="G55:G57" si="2">F55*D55*C55*100</f>
        <v>13014.73</v>
      </c>
    </row>
    <row r="56" spans="1:7" s="5" customFormat="1" x14ac:dyDescent="0.2">
      <c r="A56" s="18"/>
      <c r="B56" s="19" t="s">
        <v>61</v>
      </c>
      <c r="C56" s="20">
        <v>1</v>
      </c>
      <c r="D56" s="41">
        <v>2.69</v>
      </c>
      <c r="E56" s="21" t="s">
        <v>62</v>
      </c>
      <c r="F56" s="22">
        <v>6.4126394052044622E-2</v>
      </c>
      <c r="G56" s="17">
        <f>F56*D56*C56*100</f>
        <v>17.250000000000004</v>
      </c>
    </row>
    <row r="57" spans="1:7" s="5" customFormat="1" x14ac:dyDescent="0.2">
      <c r="A57" s="18"/>
      <c r="B57" s="19" t="s">
        <v>63</v>
      </c>
      <c r="C57" s="20">
        <v>1</v>
      </c>
      <c r="D57" s="41">
        <v>2.69</v>
      </c>
      <c r="E57" s="21" t="s">
        <v>62</v>
      </c>
      <c r="F57" s="22">
        <v>6.5529739776951672</v>
      </c>
      <c r="G57" s="17">
        <f t="shared" si="2"/>
        <v>1762.7499999999998</v>
      </c>
    </row>
    <row r="58" spans="1:7" s="5" customFormat="1" ht="24" hidden="1" x14ac:dyDescent="0.2">
      <c r="A58" s="18"/>
      <c r="B58" s="26" t="s">
        <v>64</v>
      </c>
      <c r="C58" s="21">
        <v>1</v>
      </c>
      <c r="D58" s="20">
        <v>0</v>
      </c>
      <c r="E58" s="21" t="s">
        <v>65</v>
      </c>
      <c r="F58" s="22"/>
      <c r="G58" s="17">
        <f t="shared" ref="G58" si="3">F58*D58*C58</f>
        <v>0</v>
      </c>
    </row>
    <row r="59" spans="1:7" s="5" customFormat="1" hidden="1" x14ac:dyDescent="0.2">
      <c r="A59" s="18"/>
      <c r="B59" s="26"/>
      <c r="C59" s="21">
        <v>1</v>
      </c>
      <c r="D59" s="20"/>
      <c r="E59" s="21" t="s">
        <v>46</v>
      </c>
      <c r="F59" s="22"/>
      <c r="G59" s="17"/>
    </row>
    <row r="60" spans="1:7" s="5" customFormat="1" hidden="1" x14ac:dyDescent="0.2">
      <c r="A60" s="18"/>
      <c r="B60" s="26"/>
      <c r="C60" s="21"/>
      <c r="D60" s="20"/>
      <c r="E60" s="21"/>
      <c r="F60" s="22"/>
      <c r="G60" s="17"/>
    </row>
    <row r="61" spans="1:7" s="5" customFormat="1" ht="25.5" customHeight="1" x14ac:dyDescent="0.2">
      <c r="A61" s="18"/>
      <c r="B61" s="65" t="s">
        <v>66</v>
      </c>
      <c r="C61" s="66"/>
      <c r="D61" s="66"/>
      <c r="E61" s="67"/>
      <c r="F61" s="23"/>
      <c r="G61" s="23"/>
    </row>
    <row r="62" spans="1:7" s="5" customFormat="1" x14ac:dyDescent="0.2">
      <c r="A62" s="18"/>
      <c r="B62" s="19" t="s">
        <v>137</v>
      </c>
      <c r="C62" s="20">
        <v>1</v>
      </c>
      <c r="D62" s="20">
        <v>8</v>
      </c>
      <c r="E62" s="21" t="s">
        <v>132</v>
      </c>
      <c r="F62" s="22"/>
      <c r="G62" s="17">
        <v>2252.12</v>
      </c>
    </row>
    <row r="63" spans="1:7" s="5" customFormat="1" x14ac:dyDescent="0.2">
      <c r="A63" s="18"/>
      <c r="B63" s="19" t="s">
        <v>67</v>
      </c>
      <c r="C63" s="20">
        <v>12</v>
      </c>
      <c r="D63" s="20">
        <v>1</v>
      </c>
      <c r="E63" s="21" t="s">
        <v>46</v>
      </c>
      <c r="F63" s="22">
        <v>1000</v>
      </c>
      <c r="G63" s="17">
        <f>F63*D63*C63</f>
        <v>12000</v>
      </c>
    </row>
    <row r="64" spans="1:7" s="5" customFormat="1" x14ac:dyDescent="0.2">
      <c r="A64" s="18"/>
      <c r="B64" s="48" t="s">
        <v>126</v>
      </c>
      <c r="C64" s="49">
        <v>1</v>
      </c>
      <c r="D64" s="49">
        <v>2</v>
      </c>
      <c r="E64" s="49" t="s">
        <v>46</v>
      </c>
      <c r="F64" s="48"/>
      <c r="G64" s="17">
        <v>1399.3612618274067</v>
      </c>
    </row>
    <row r="65" spans="1:7" s="5" customFormat="1" hidden="1" x14ac:dyDescent="0.2">
      <c r="A65" s="18"/>
      <c r="B65" s="26"/>
      <c r="C65" s="20"/>
      <c r="D65" s="20"/>
      <c r="E65" s="21"/>
      <c r="F65" s="22"/>
      <c r="G65" s="17"/>
    </row>
    <row r="66" spans="1:7" s="5" customFormat="1" x14ac:dyDescent="0.2">
      <c r="A66" s="18"/>
      <c r="B66" s="23" t="s">
        <v>68</v>
      </c>
      <c r="C66" s="23"/>
      <c r="D66" s="23"/>
      <c r="E66" s="23"/>
      <c r="F66" s="23"/>
      <c r="G66" s="23"/>
    </row>
    <row r="67" spans="1:7" s="5" customFormat="1" ht="24" x14ac:dyDescent="0.2">
      <c r="A67" s="18"/>
      <c r="B67" s="26" t="s">
        <v>69</v>
      </c>
      <c r="C67" s="20">
        <v>2</v>
      </c>
      <c r="D67" s="41">
        <v>0.1033</v>
      </c>
      <c r="E67" s="50" t="s">
        <v>70</v>
      </c>
      <c r="F67" s="22">
        <v>403.62</v>
      </c>
      <c r="G67" s="17">
        <f>F67*C67</f>
        <v>807.24</v>
      </c>
    </row>
    <row r="68" spans="1:7" s="5" customFormat="1" ht="24" x14ac:dyDescent="0.2">
      <c r="A68" s="18"/>
      <c r="B68" s="26" t="s">
        <v>71</v>
      </c>
      <c r="C68" s="20">
        <v>2</v>
      </c>
      <c r="D68" s="41">
        <v>0.02</v>
      </c>
      <c r="E68" s="21" t="s">
        <v>72</v>
      </c>
      <c r="F68" s="22">
        <v>89.71</v>
      </c>
      <c r="G68" s="17">
        <f>F68*C68</f>
        <v>179.42</v>
      </c>
    </row>
    <row r="69" spans="1:7" s="5" customFormat="1" hidden="1" x14ac:dyDescent="0.2">
      <c r="A69" s="18"/>
      <c r="B69" s="19" t="s">
        <v>138</v>
      </c>
      <c r="C69" s="20">
        <v>1</v>
      </c>
      <c r="D69" s="20">
        <v>0</v>
      </c>
      <c r="E69" s="21" t="s">
        <v>46</v>
      </c>
      <c r="F69" s="22">
        <v>60.75</v>
      </c>
      <c r="G69" s="17"/>
    </row>
    <row r="70" spans="1:7" s="5" customFormat="1" x14ac:dyDescent="0.2">
      <c r="A70" s="18"/>
      <c r="B70" s="19" t="s">
        <v>127</v>
      </c>
      <c r="C70" s="20">
        <v>1</v>
      </c>
      <c r="D70" s="20">
        <v>2</v>
      </c>
      <c r="E70" s="21" t="s">
        <v>46</v>
      </c>
      <c r="F70" s="22">
        <v>230.99</v>
      </c>
      <c r="G70" s="17">
        <f>F70*D70</f>
        <v>461.98</v>
      </c>
    </row>
    <row r="71" spans="1:7" s="5" customFormat="1" x14ac:dyDescent="0.2">
      <c r="A71" s="18"/>
      <c r="B71" s="19" t="s">
        <v>139</v>
      </c>
      <c r="C71" s="20">
        <v>1</v>
      </c>
      <c r="D71" s="20">
        <v>1</v>
      </c>
      <c r="E71" s="21" t="s">
        <v>46</v>
      </c>
      <c r="G71" s="17">
        <v>398.32</v>
      </c>
    </row>
    <row r="72" spans="1:7" s="5" customFormat="1" hidden="1" x14ac:dyDescent="0.2">
      <c r="A72" s="18"/>
      <c r="B72" s="19" t="s">
        <v>140</v>
      </c>
      <c r="C72" s="20">
        <v>1</v>
      </c>
      <c r="D72" s="20">
        <v>0</v>
      </c>
      <c r="E72" s="21" t="s">
        <v>46</v>
      </c>
      <c r="F72" s="22">
        <v>0</v>
      </c>
      <c r="G72" s="17">
        <f t="shared" ref="G72:G75" si="4">F72*D72</f>
        <v>0</v>
      </c>
    </row>
    <row r="73" spans="1:7" s="5" customFormat="1" x14ac:dyDescent="0.2">
      <c r="A73" s="18"/>
      <c r="B73" s="19" t="s">
        <v>141</v>
      </c>
      <c r="C73" s="20">
        <v>1</v>
      </c>
      <c r="D73" s="20">
        <v>8</v>
      </c>
      <c r="E73" s="21" t="s">
        <v>46</v>
      </c>
      <c r="G73" s="17">
        <v>278.08</v>
      </c>
    </row>
    <row r="74" spans="1:7" s="5" customFormat="1" hidden="1" x14ac:dyDescent="0.2">
      <c r="A74" s="18"/>
      <c r="B74" s="19" t="s">
        <v>142</v>
      </c>
      <c r="C74" s="20">
        <v>1</v>
      </c>
      <c r="D74" s="20">
        <v>0</v>
      </c>
      <c r="E74" s="21" t="s">
        <v>46</v>
      </c>
      <c r="F74" s="22">
        <v>0</v>
      </c>
      <c r="G74" s="17">
        <f t="shared" si="4"/>
        <v>0</v>
      </c>
    </row>
    <row r="75" spans="1:7" s="5" customFormat="1" hidden="1" x14ac:dyDescent="0.2">
      <c r="A75" s="18"/>
      <c r="B75" s="19" t="s">
        <v>143</v>
      </c>
      <c r="C75" s="20">
        <v>1</v>
      </c>
      <c r="D75" s="20">
        <v>0</v>
      </c>
      <c r="E75" s="21" t="s">
        <v>46</v>
      </c>
      <c r="F75" s="22">
        <v>0</v>
      </c>
      <c r="G75" s="17">
        <f t="shared" si="4"/>
        <v>0</v>
      </c>
    </row>
    <row r="76" spans="1:7" s="5" customFormat="1" x14ac:dyDescent="0.2">
      <c r="A76" s="18"/>
      <c r="B76" s="19" t="s">
        <v>130</v>
      </c>
      <c r="C76" s="20">
        <v>1</v>
      </c>
      <c r="D76" s="20">
        <v>1</v>
      </c>
      <c r="E76" s="21" t="s">
        <v>46</v>
      </c>
      <c r="F76" s="22">
        <v>217.52</v>
      </c>
      <c r="G76" s="17">
        <v>217.52</v>
      </c>
    </row>
    <row r="77" spans="1:7" s="5" customFormat="1" x14ac:dyDescent="0.2">
      <c r="A77" s="18"/>
      <c r="B77" s="19" t="s">
        <v>131</v>
      </c>
      <c r="C77" s="20">
        <v>1</v>
      </c>
      <c r="D77" s="20">
        <v>1</v>
      </c>
      <c r="E77" s="21" t="s">
        <v>46</v>
      </c>
      <c r="F77" s="22">
        <v>393.30899999999997</v>
      </c>
      <c r="G77" s="17">
        <v>393.30899999999997</v>
      </c>
    </row>
    <row r="78" spans="1:7" s="5" customFormat="1" hidden="1" x14ac:dyDescent="0.2">
      <c r="A78" s="18"/>
      <c r="B78" s="51"/>
      <c r="C78" s="23"/>
      <c r="D78" s="23"/>
      <c r="E78" s="23"/>
      <c r="F78" s="47"/>
      <c r="G78" s="23"/>
    </row>
    <row r="79" spans="1:7" s="5" customFormat="1" hidden="1" x14ac:dyDescent="0.2">
      <c r="A79" s="18"/>
      <c r="B79" s="19"/>
      <c r="C79" s="20"/>
      <c r="D79" s="21"/>
      <c r="E79" s="21"/>
      <c r="F79" s="22"/>
      <c r="G79" s="17"/>
    </row>
    <row r="80" spans="1:7" s="5" customFormat="1" hidden="1" x14ac:dyDescent="0.2">
      <c r="A80" s="18"/>
      <c r="B80" s="19"/>
      <c r="C80" s="20"/>
      <c r="D80" s="21"/>
      <c r="E80" s="21"/>
      <c r="F80" s="22"/>
      <c r="G80" s="17"/>
    </row>
    <row r="81" spans="1:7" s="5" customFormat="1" hidden="1" x14ac:dyDescent="0.2">
      <c r="A81" s="18"/>
      <c r="B81" s="19"/>
      <c r="C81" s="20"/>
      <c r="D81" s="20"/>
      <c r="E81" s="21"/>
      <c r="F81" s="22"/>
      <c r="G81" s="17"/>
    </row>
    <row r="82" spans="1:7" s="5" customFormat="1" x14ac:dyDescent="0.2">
      <c r="A82" s="18"/>
      <c r="B82" s="24" t="s">
        <v>73</v>
      </c>
      <c r="C82" s="21"/>
      <c r="D82" s="21"/>
      <c r="E82" s="21"/>
      <c r="F82" s="52"/>
      <c r="G82" s="21"/>
    </row>
    <row r="83" spans="1:7" s="5" customFormat="1" x14ac:dyDescent="0.2">
      <c r="A83" s="18"/>
      <c r="B83" s="53" t="s">
        <v>74</v>
      </c>
      <c r="C83" s="27">
        <v>167</v>
      </c>
      <c r="D83" s="21">
        <v>50.97</v>
      </c>
      <c r="E83" s="21" t="s">
        <v>75</v>
      </c>
      <c r="F83" s="22">
        <v>3.02</v>
      </c>
      <c r="G83" s="17">
        <v>31406.11</v>
      </c>
    </row>
    <row r="84" spans="1:7" s="5" customFormat="1" ht="25.5" hidden="1" x14ac:dyDescent="0.2">
      <c r="A84" s="18"/>
      <c r="B84" s="54" t="s">
        <v>76</v>
      </c>
      <c r="C84" s="27">
        <v>39</v>
      </c>
      <c r="D84" s="21">
        <v>0</v>
      </c>
      <c r="E84" s="21" t="s">
        <v>75</v>
      </c>
      <c r="F84" s="22"/>
      <c r="G84" s="17"/>
    </row>
    <row r="85" spans="1:7" s="5" customFormat="1" x14ac:dyDescent="0.2">
      <c r="A85" s="18"/>
      <c r="B85" s="53" t="s">
        <v>77</v>
      </c>
      <c r="C85" s="27">
        <v>24</v>
      </c>
      <c r="D85" s="21">
        <v>50.97</v>
      </c>
      <c r="E85" s="21" t="s">
        <v>75</v>
      </c>
      <c r="F85" s="22">
        <v>7.6</v>
      </c>
      <c r="G85" s="17">
        <f t="shared" ref="G85:G94" si="5">C85*D85*F85</f>
        <v>9296.9279999999999</v>
      </c>
    </row>
    <row r="86" spans="1:7" s="5" customFormat="1" ht="25.5" hidden="1" x14ac:dyDescent="0.2">
      <c r="A86" s="18"/>
      <c r="B86" s="54" t="s">
        <v>78</v>
      </c>
      <c r="C86" s="27">
        <v>2</v>
      </c>
      <c r="D86" s="21">
        <v>0</v>
      </c>
      <c r="E86" s="21" t="s">
        <v>75</v>
      </c>
      <c r="F86" s="22"/>
      <c r="G86" s="17"/>
    </row>
    <row r="87" spans="1:7" s="5" customFormat="1" x14ac:dyDescent="0.2">
      <c r="A87" s="18"/>
      <c r="B87" s="54" t="s">
        <v>79</v>
      </c>
      <c r="C87" s="27">
        <v>1</v>
      </c>
      <c r="D87" s="21">
        <v>59</v>
      </c>
      <c r="E87" s="50" t="s">
        <v>75</v>
      </c>
      <c r="F87" s="22">
        <v>5.05</v>
      </c>
      <c r="G87" s="17">
        <f t="shared" si="5"/>
        <v>297.95</v>
      </c>
    </row>
    <row r="88" spans="1:7" s="5" customFormat="1" x14ac:dyDescent="0.2">
      <c r="A88" s="18"/>
      <c r="B88" s="54" t="s">
        <v>80</v>
      </c>
      <c r="C88" s="27">
        <v>1</v>
      </c>
      <c r="D88" s="21">
        <v>50.97</v>
      </c>
      <c r="E88" s="50" t="s">
        <v>75</v>
      </c>
      <c r="F88" s="22">
        <v>3.46</v>
      </c>
      <c r="G88" s="17">
        <f t="shared" si="5"/>
        <v>176.3562</v>
      </c>
    </row>
    <row r="89" spans="1:7" s="5" customFormat="1" hidden="1" x14ac:dyDescent="0.2">
      <c r="A89" s="18"/>
      <c r="B89" s="54" t="s">
        <v>81</v>
      </c>
      <c r="C89" s="27">
        <v>0</v>
      </c>
      <c r="D89" s="21">
        <v>1.5</v>
      </c>
      <c r="E89" s="50" t="s">
        <v>75</v>
      </c>
      <c r="F89" s="22">
        <v>0.53</v>
      </c>
      <c r="G89" s="17">
        <f>C89*D89*F89</f>
        <v>0</v>
      </c>
    </row>
    <row r="90" spans="1:7" s="5" customFormat="1" x14ac:dyDescent="0.2">
      <c r="A90" s="18"/>
      <c r="B90" s="54" t="s">
        <v>82</v>
      </c>
      <c r="C90" s="27">
        <v>2</v>
      </c>
      <c r="D90" s="21">
        <v>4.25</v>
      </c>
      <c r="E90" s="50" t="s">
        <v>75</v>
      </c>
      <c r="F90" s="22">
        <v>6.8</v>
      </c>
      <c r="G90" s="17">
        <f t="shared" si="5"/>
        <v>57.8</v>
      </c>
    </row>
    <row r="91" spans="1:7" s="5" customFormat="1" ht="63.75" x14ac:dyDescent="0.2">
      <c r="A91" s="18"/>
      <c r="B91" s="54" t="s">
        <v>83</v>
      </c>
      <c r="C91" s="27">
        <v>0</v>
      </c>
      <c r="D91" s="21">
        <v>0</v>
      </c>
      <c r="E91" s="50">
        <v>0</v>
      </c>
      <c r="F91" s="22">
        <v>0</v>
      </c>
      <c r="G91" s="17">
        <f t="shared" si="5"/>
        <v>0</v>
      </c>
    </row>
    <row r="92" spans="1:7" s="5" customFormat="1" x14ac:dyDescent="0.2">
      <c r="A92" s="18"/>
      <c r="B92" s="54" t="s">
        <v>84</v>
      </c>
      <c r="C92" s="27">
        <v>2</v>
      </c>
      <c r="D92" s="21">
        <v>0.5</v>
      </c>
      <c r="E92" s="50" t="s">
        <v>75</v>
      </c>
      <c r="F92" s="22">
        <v>0.53</v>
      </c>
      <c r="G92" s="17">
        <f t="shared" si="5"/>
        <v>0.53</v>
      </c>
    </row>
    <row r="93" spans="1:7" s="5" customFormat="1" hidden="1" x14ac:dyDescent="0.2">
      <c r="A93" s="18"/>
      <c r="B93" s="54" t="s">
        <v>85</v>
      </c>
      <c r="C93" s="27">
        <v>0</v>
      </c>
      <c r="D93" s="21">
        <v>0</v>
      </c>
      <c r="E93" s="50" t="s">
        <v>75</v>
      </c>
      <c r="F93" s="22"/>
      <c r="G93" s="17"/>
    </row>
    <row r="94" spans="1:7" s="5" customFormat="1" x14ac:dyDescent="0.2">
      <c r="A94" s="18"/>
      <c r="B94" s="54" t="s">
        <v>86</v>
      </c>
      <c r="C94" s="27">
        <v>24</v>
      </c>
      <c r="D94" s="21">
        <v>1.6</v>
      </c>
      <c r="E94" s="50" t="s">
        <v>75</v>
      </c>
      <c r="F94" s="22">
        <v>6.08</v>
      </c>
      <c r="G94" s="17">
        <f t="shared" si="5"/>
        <v>233.47200000000004</v>
      </c>
    </row>
    <row r="95" spans="1:7" s="5" customFormat="1" ht="25.5" x14ac:dyDescent="0.2">
      <c r="A95" s="18"/>
      <c r="B95" s="54" t="s">
        <v>87</v>
      </c>
      <c r="C95" s="27">
        <v>1</v>
      </c>
      <c r="D95" s="21">
        <v>2.2000000000000002</v>
      </c>
      <c r="E95" s="50" t="s">
        <v>75</v>
      </c>
      <c r="F95" s="22">
        <v>0.54</v>
      </c>
      <c r="G95" s="17">
        <f>C95*D95*F95</f>
        <v>1.1880000000000002</v>
      </c>
    </row>
    <row r="96" spans="1:7" s="5" customFormat="1" hidden="1" x14ac:dyDescent="0.2">
      <c r="A96" s="18"/>
      <c r="B96" s="54" t="s">
        <v>88</v>
      </c>
      <c r="C96" s="27">
        <v>0</v>
      </c>
      <c r="D96" s="21">
        <v>1.1000000000000001</v>
      </c>
      <c r="E96" s="50" t="s">
        <v>75</v>
      </c>
      <c r="F96" s="22">
        <v>0.54</v>
      </c>
      <c r="G96" s="17">
        <f t="shared" ref="G96:G99" si="6">C96*D96*F96</f>
        <v>0</v>
      </c>
    </row>
    <row r="97" spans="1:7" s="5" customFormat="1" x14ac:dyDescent="0.2">
      <c r="A97" s="18"/>
      <c r="B97" s="54" t="s">
        <v>89</v>
      </c>
      <c r="C97" s="27">
        <v>1</v>
      </c>
      <c r="D97" s="21">
        <v>12</v>
      </c>
      <c r="E97" s="50" t="s">
        <v>75</v>
      </c>
      <c r="F97" s="22">
        <v>9.41</v>
      </c>
      <c r="G97" s="17">
        <f t="shared" si="6"/>
        <v>112.92</v>
      </c>
    </row>
    <row r="98" spans="1:7" s="5" customFormat="1" hidden="1" x14ac:dyDescent="0.2">
      <c r="A98" s="18"/>
      <c r="B98" s="54" t="s">
        <v>90</v>
      </c>
      <c r="C98" s="27">
        <v>0</v>
      </c>
      <c r="D98" s="21">
        <v>0</v>
      </c>
      <c r="E98" s="50" t="s">
        <v>75</v>
      </c>
      <c r="F98" s="22">
        <v>0</v>
      </c>
      <c r="G98" s="17">
        <f t="shared" si="6"/>
        <v>0</v>
      </c>
    </row>
    <row r="99" spans="1:7" s="5" customFormat="1" x14ac:dyDescent="0.2">
      <c r="A99" s="18"/>
      <c r="B99" s="54" t="s">
        <v>90</v>
      </c>
      <c r="C99" s="27">
        <v>1</v>
      </c>
      <c r="D99" s="21">
        <v>6.8159999999999998</v>
      </c>
      <c r="E99" s="50" t="s">
        <v>75</v>
      </c>
      <c r="F99" s="22">
        <v>17.559999999999999</v>
      </c>
      <c r="G99" s="17">
        <f t="shared" si="6"/>
        <v>119.68895999999999</v>
      </c>
    </row>
    <row r="100" spans="1:7" s="5" customFormat="1" x14ac:dyDescent="0.2">
      <c r="A100" s="18"/>
      <c r="B100" s="23" t="s">
        <v>91</v>
      </c>
      <c r="C100" s="21"/>
      <c r="D100" s="21"/>
      <c r="E100" s="21"/>
      <c r="F100" s="52"/>
      <c r="G100" s="21"/>
    </row>
    <row r="101" spans="1:7" s="5" customFormat="1" x14ac:dyDescent="0.2">
      <c r="A101" s="18"/>
      <c r="B101" s="23" t="s">
        <v>92</v>
      </c>
      <c r="C101" s="21"/>
      <c r="D101" s="21"/>
      <c r="E101" s="21"/>
      <c r="F101" s="52"/>
      <c r="G101" s="21"/>
    </row>
    <row r="102" spans="1:7" s="5" customFormat="1" ht="24" hidden="1" x14ac:dyDescent="0.2">
      <c r="A102" s="18"/>
      <c r="B102" s="26" t="s">
        <v>133</v>
      </c>
      <c r="C102" s="20"/>
      <c r="D102" s="21"/>
      <c r="E102" s="21" t="s">
        <v>46</v>
      </c>
      <c r="F102" s="52"/>
      <c r="G102" s="17">
        <f t="shared" ref="G102:G103" si="7">C102*D102*F102</f>
        <v>0</v>
      </c>
    </row>
    <row r="103" spans="1:7" s="5" customFormat="1" ht="24" hidden="1" x14ac:dyDescent="0.2">
      <c r="A103" s="18"/>
      <c r="B103" s="26" t="s">
        <v>134</v>
      </c>
      <c r="C103" s="20"/>
      <c r="D103" s="21"/>
      <c r="E103" s="21"/>
      <c r="F103" s="52"/>
      <c r="G103" s="17">
        <f t="shared" si="7"/>
        <v>0</v>
      </c>
    </row>
    <row r="104" spans="1:7" s="5" customFormat="1" x14ac:dyDescent="0.2">
      <c r="A104" s="18"/>
      <c r="B104" s="26" t="s">
        <v>93</v>
      </c>
      <c r="C104" s="20">
        <v>20</v>
      </c>
      <c r="D104" s="21">
        <v>179</v>
      </c>
      <c r="E104" s="21" t="s">
        <v>75</v>
      </c>
      <c r="F104" s="22">
        <v>0.72</v>
      </c>
      <c r="G104" s="17">
        <f>C104*D104*F104</f>
        <v>2577.6</v>
      </c>
    </row>
    <row r="105" spans="1:7" s="5" customFormat="1" ht="24" x14ac:dyDescent="0.2">
      <c r="A105" s="18"/>
      <c r="B105" s="26" t="s">
        <v>94</v>
      </c>
      <c r="C105" s="20">
        <v>20</v>
      </c>
      <c r="D105" s="17">
        <v>89.5</v>
      </c>
      <c r="E105" s="21" t="s">
        <v>75</v>
      </c>
      <c r="F105" s="22">
        <v>3.06</v>
      </c>
      <c r="G105" s="17">
        <f t="shared" ref="G105:G115" si="8">C105*D105*F105</f>
        <v>5477.4000000000005</v>
      </c>
    </row>
    <row r="106" spans="1:7" s="5" customFormat="1" ht="24" x14ac:dyDescent="0.2">
      <c r="A106" s="18"/>
      <c r="B106" s="26" t="s">
        <v>95</v>
      </c>
      <c r="C106" s="20">
        <v>1</v>
      </c>
      <c r="D106" s="41">
        <v>4.2960000000000005E-2</v>
      </c>
      <c r="E106" s="21" t="s">
        <v>96</v>
      </c>
      <c r="F106" s="22">
        <v>355.68</v>
      </c>
      <c r="G106" s="17">
        <v>15.28</v>
      </c>
    </row>
    <row r="107" spans="1:7" s="5" customFormat="1" ht="12.75" customHeight="1" x14ac:dyDescent="0.2">
      <c r="A107" s="18"/>
      <c r="B107" s="26" t="s">
        <v>97</v>
      </c>
      <c r="C107" s="20">
        <v>12</v>
      </c>
      <c r="D107" s="17">
        <v>1.79</v>
      </c>
      <c r="E107" s="21" t="s">
        <v>75</v>
      </c>
      <c r="F107" s="22">
        <v>1.76</v>
      </c>
      <c r="G107" s="17">
        <f>C107*D107*F107</f>
        <v>37.8048</v>
      </c>
    </row>
    <row r="108" spans="1:7" s="5" customFormat="1" ht="24" x14ac:dyDescent="0.2">
      <c r="A108" s="18"/>
      <c r="B108" s="26" t="s">
        <v>98</v>
      </c>
      <c r="C108" s="20">
        <v>4</v>
      </c>
      <c r="D108" s="17">
        <v>1.79</v>
      </c>
      <c r="E108" s="21" t="s">
        <v>75</v>
      </c>
      <c r="F108" s="22">
        <v>24.8</v>
      </c>
      <c r="G108" s="17">
        <f t="shared" si="8"/>
        <v>177.56800000000001</v>
      </c>
    </row>
    <row r="109" spans="1:7" s="5" customFormat="1" x14ac:dyDescent="0.2">
      <c r="A109" s="18"/>
      <c r="B109" s="26" t="s">
        <v>99</v>
      </c>
      <c r="C109" s="20">
        <v>4</v>
      </c>
      <c r="D109" s="17">
        <v>1.79</v>
      </c>
      <c r="E109" s="21" t="s">
        <v>75</v>
      </c>
      <c r="F109" s="22">
        <v>21.35</v>
      </c>
      <c r="G109" s="17">
        <f t="shared" si="8"/>
        <v>152.86600000000001</v>
      </c>
    </row>
    <row r="110" spans="1:7" s="5" customFormat="1" x14ac:dyDescent="0.2">
      <c r="A110" s="18"/>
      <c r="B110" s="26" t="s">
        <v>100</v>
      </c>
      <c r="C110" s="20">
        <v>12</v>
      </c>
      <c r="D110" s="17">
        <v>179</v>
      </c>
      <c r="E110" s="21" t="s">
        <v>75</v>
      </c>
      <c r="F110" s="22">
        <v>0.48</v>
      </c>
      <c r="G110" s="17">
        <f t="shared" si="8"/>
        <v>1031.04</v>
      </c>
    </row>
    <row r="111" spans="1:7" s="5" customFormat="1" ht="24" x14ac:dyDescent="0.2">
      <c r="A111" s="18"/>
      <c r="B111" s="26" t="s">
        <v>101</v>
      </c>
      <c r="C111" s="20">
        <v>12</v>
      </c>
      <c r="D111" s="17">
        <v>89.5</v>
      </c>
      <c r="E111" s="21" t="s">
        <v>75</v>
      </c>
      <c r="F111" s="22">
        <v>3.11</v>
      </c>
      <c r="G111" s="17">
        <f>C111*D111*F111</f>
        <v>3340.14</v>
      </c>
    </row>
    <row r="112" spans="1:7" s="5" customFormat="1" hidden="1" x14ac:dyDescent="0.2">
      <c r="A112" s="18"/>
      <c r="B112" s="26" t="s">
        <v>102</v>
      </c>
      <c r="C112" s="20">
        <v>0</v>
      </c>
      <c r="D112" s="21">
        <v>0</v>
      </c>
      <c r="E112" s="21" t="s">
        <v>96</v>
      </c>
      <c r="F112" s="22" t="e">
        <v>#DIV/0!</v>
      </c>
      <c r="G112" s="17"/>
    </row>
    <row r="113" spans="1:7" s="5" customFormat="1" hidden="1" x14ac:dyDescent="0.2">
      <c r="A113" s="18"/>
      <c r="B113" s="26" t="s">
        <v>103</v>
      </c>
      <c r="C113" s="20">
        <v>0</v>
      </c>
      <c r="D113" s="21">
        <v>0</v>
      </c>
      <c r="E113" s="21" t="s">
        <v>96</v>
      </c>
      <c r="F113" s="22" t="e">
        <v>#DIV/0!</v>
      </c>
      <c r="G113" s="17"/>
    </row>
    <row r="114" spans="1:7" s="5" customFormat="1" x14ac:dyDescent="0.2">
      <c r="A114" s="18"/>
      <c r="B114" s="26" t="s">
        <v>104</v>
      </c>
      <c r="C114" s="20">
        <v>1</v>
      </c>
      <c r="D114" s="21">
        <v>80</v>
      </c>
      <c r="E114" s="21" t="s">
        <v>75</v>
      </c>
      <c r="F114" s="22">
        <v>3.19</v>
      </c>
      <c r="G114" s="17">
        <f>C114*D114*F114</f>
        <v>255.2</v>
      </c>
    </row>
    <row r="115" spans="1:7" s="5" customFormat="1" ht="24" hidden="1" x14ac:dyDescent="0.2">
      <c r="A115" s="18"/>
      <c r="B115" s="26" t="s">
        <v>105</v>
      </c>
      <c r="C115" s="20">
        <v>0</v>
      </c>
      <c r="D115" s="21">
        <v>0</v>
      </c>
      <c r="E115" s="21">
        <v>0</v>
      </c>
      <c r="F115" s="22">
        <v>0</v>
      </c>
      <c r="G115" s="17">
        <f t="shared" si="8"/>
        <v>0</v>
      </c>
    </row>
    <row r="116" spans="1:7" s="5" customFormat="1" x14ac:dyDescent="0.2">
      <c r="A116" s="18"/>
      <c r="B116" s="26" t="s">
        <v>106</v>
      </c>
      <c r="C116" s="20">
        <v>119</v>
      </c>
      <c r="D116" s="17">
        <v>1</v>
      </c>
      <c r="E116" s="21" t="s">
        <v>46</v>
      </c>
      <c r="F116" s="22">
        <v>14.37</v>
      </c>
      <c r="G116" s="17">
        <f>C116*D116*F116</f>
        <v>1710.03</v>
      </c>
    </row>
    <row r="117" spans="1:7" s="5" customFormat="1" hidden="1" x14ac:dyDescent="0.2">
      <c r="A117" s="18"/>
      <c r="B117" s="26" t="s">
        <v>107</v>
      </c>
      <c r="C117" s="20">
        <v>0</v>
      </c>
      <c r="D117" s="21">
        <v>0</v>
      </c>
      <c r="E117" s="21">
        <v>0</v>
      </c>
      <c r="F117" s="22">
        <v>0</v>
      </c>
      <c r="G117" s="17">
        <f t="shared" ref="G117:G118" si="9">C117*D117*F117</f>
        <v>0</v>
      </c>
    </row>
    <row r="118" spans="1:7" s="5" customFormat="1" ht="13.5" customHeight="1" x14ac:dyDescent="0.2">
      <c r="A118" s="18"/>
      <c r="B118" s="26" t="s">
        <v>108</v>
      </c>
      <c r="C118" s="20">
        <v>18</v>
      </c>
      <c r="D118" s="21">
        <v>32</v>
      </c>
      <c r="E118" s="21" t="s">
        <v>75</v>
      </c>
      <c r="F118" s="22">
        <v>4.01</v>
      </c>
      <c r="G118" s="17">
        <f t="shared" si="9"/>
        <v>2309.7599999999998</v>
      </c>
    </row>
    <row r="119" spans="1:7" s="5" customFormat="1" hidden="1" x14ac:dyDescent="0.2">
      <c r="A119" s="18"/>
      <c r="B119" s="26" t="s">
        <v>109</v>
      </c>
      <c r="C119" s="20">
        <v>0</v>
      </c>
      <c r="D119" s="17">
        <v>0</v>
      </c>
      <c r="E119" s="21" t="s">
        <v>46</v>
      </c>
      <c r="F119" s="22">
        <v>0</v>
      </c>
      <c r="G119" s="17"/>
    </row>
    <row r="120" spans="1:7" s="5" customFormat="1" hidden="1" x14ac:dyDescent="0.2">
      <c r="A120" s="18"/>
      <c r="B120" s="26" t="s">
        <v>110</v>
      </c>
      <c r="C120" s="20">
        <v>1</v>
      </c>
      <c r="D120" s="17">
        <v>1.6</v>
      </c>
      <c r="E120" s="21" t="s">
        <v>46</v>
      </c>
      <c r="F120" s="22">
        <v>222.94</v>
      </c>
      <c r="G120" s="17">
        <f>C120*D120*F120*0</f>
        <v>0</v>
      </c>
    </row>
    <row r="121" spans="1:7" s="5" customFormat="1" x14ac:dyDescent="0.2">
      <c r="A121" s="18"/>
      <c r="B121" s="24" t="s">
        <v>111</v>
      </c>
      <c r="C121" s="25"/>
      <c r="D121" s="22"/>
      <c r="E121" s="21"/>
      <c r="F121" s="22"/>
      <c r="G121" s="17"/>
    </row>
    <row r="122" spans="1:7" s="5" customFormat="1" hidden="1" x14ac:dyDescent="0.2">
      <c r="A122" s="18"/>
      <c r="B122" s="26"/>
      <c r="C122" s="27">
        <v>0</v>
      </c>
      <c r="D122" s="21">
        <v>0</v>
      </c>
      <c r="E122" s="21" t="s">
        <v>75</v>
      </c>
      <c r="F122" s="22">
        <v>0</v>
      </c>
      <c r="G122" s="17">
        <f t="shared" ref="G122" si="10">C122*D122*F122</f>
        <v>0</v>
      </c>
    </row>
    <row r="123" spans="1:7" s="5" customFormat="1" ht="24" x14ac:dyDescent="0.2">
      <c r="A123" s="18"/>
      <c r="B123" s="26" t="s">
        <v>112</v>
      </c>
      <c r="C123" s="20">
        <v>60</v>
      </c>
      <c r="D123" s="21">
        <v>179</v>
      </c>
      <c r="E123" s="21" t="s">
        <v>75</v>
      </c>
      <c r="F123" s="22">
        <v>0.41</v>
      </c>
      <c r="G123" s="17">
        <f>C123*D123*F123</f>
        <v>4403.3999999999996</v>
      </c>
    </row>
    <row r="124" spans="1:7" s="5" customFormat="1" x14ac:dyDescent="0.2">
      <c r="A124" s="18"/>
      <c r="B124" s="26" t="s">
        <v>104</v>
      </c>
      <c r="C124" s="20">
        <v>1</v>
      </c>
      <c r="D124" s="21">
        <v>80</v>
      </c>
      <c r="E124" s="21" t="s">
        <v>75</v>
      </c>
      <c r="F124" s="22">
        <v>10.83</v>
      </c>
      <c r="G124" s="17">
        <f t="shared" ref="G124:G133" si="11">C124*D124*F124</f>
        <v>866.4</v>
      </c>
    </row>
    <row r="125" spans="1:7" s="5" customFormat="1" ht="24" hidden="1" x14ac:dyDescent="0.2">
      <c r="A125" s="18"/>
      <c r="B125" s="26" t="s">
        <v>105</v>
      </c>
      <c r="C125" s="20">
        <v>0</v>
      </c>
      <c r="D125" s="21">
        <v>0</v>
      </c>
      <c r="E125" s="21" t="s">
        <v>46</v>
      </c>
      <c r="F125" s="22">
        <v>0</v>
      </c>
      <c r="G125" s="17">
        <f t="shared" si="11"/>
        <v>0</v>
      </c>
    </row>
    <row r="126" spans="1:7" s="5" customFormat="1" x14ac:dyDescent="0.2">
      <c r="A126" s="18"/>
      <c r="B126" s="26" t="s">
        <v>106</v>
      </c>
      <c r="C126" s="20">
        <v>129</v>
      </c>
      <c r="D126" s="21">
        <v>1</v>
      </c>
      <c r="E126" s="21" t="s">
        <v>75</v>
      </c>
      <c r="F126" s="22">
        <v>14.4308</v>
      </c>
      <c r="G126" s="17">
        <f t="shared" si="11"/>
        <v>1861.5732</v>
      </c>
    </row>
    <row r="127" spans="1:7" s="5" customFormat="1" hidden="1" x14ac:dyDescent="0.2">
      <c r="A127" s="18"/>
      <c r="B127" s="26" t="s">
        <v>113</v>
      </c>
      <c r="C127" s="20">
        <v>0</v>
      </c>
      <c r="D127" s="21">
        <v>0</v>
      </c>
      <c r="E127" s="21" t="s">
        <v>75</v>
      </c>
      <c r="F127" s="22">
        <v>0</v>
      </c>
      <c r="G127" s="17">
        <f t="shared" si="11"/>
        <v>0</v>
      </c>
    </row>
    <row r="128" spans="1:7" s="5" customFormat="1" x14ac:dyDescent="0.2">
      <c r="A128" s="18"/>
      <c r="B128" s="26" t="s">
        <v>114</v>
      </c>
      <c r="C128" s="20">
        <v>56</v>
      </c>
      <c r="D128" s="21">
        <v>788</v>
      </c>
      <c r="E128" s="21" t="s">
        <v>75</v>
      </c>
      <c r="F128" s="22">
        <v>0.38</v>
      </c>
      <c r="G128" s="17">
        <f t="shared" si="11"/>
        <v>16768.64</v>
      </c>
    </row>
    <row r="129" spans="1:7" s="5" customFormat="1" ht="24" x14ac:dyDescent="0.2">
      <c r="A129" s="18"/>
      <c r="B129" s="26" t="s">
        <v>115</v>
      </c>
      <c r="C129" s="20">
        <v>2</v>
      </c>
      <c r="D129" s="21">
        <v>788</v>
      </c>
      <c r="E129" s="21" t="s">
        <v>75</v>
      </c>
      <c r="F129" s="22">
        <v>5.31</v>
      </c>
      <c r="G129" s="17">
        <f t="shared" si="11"/>
        <v>8368.56</v>
      </c>
    </row>
    <row r="130" spans="1:7" s="5" customFormat="1" x14ac:dyDescent="0.2">
      <c r="A130" s="18"/>
      <c r="B130" s="26" t="s">
        <v>116</v>
      </c>
      <c r="C130" s="20">
        <v>2</v>
      </c>
      <c r="D130" s="21">
        <v>788</v>
      </c>
      <c r="E130" s="21" t="s">
        <v>75</v>
      </c>
      <c r="F130" s="22">
        <v>0.68</v>
      </c>
      <c r="G130" s="17">
        <f t="shared" si="11"/>
        <v>1071.68</v>
      </c>
    </row>
    <row r="131" spans="1:7" s="5" customFormat="1" x14ac:dyDescent="0.2">
      <c r="A131" s="18"/>
      <c r="B131" s="26" t="s">
        <v>117</v>
      </c>
      <c r="C131" s="20">
        <v>2</v>
      </c>
      <c r="D131" s="21">
        <v>788</v>
      </c>
      <c r="E131" s="21" t="s">
        <v>75</v>
      </c>
      <c r="F131" s="22">
        <v>0.49</v>
      </c>
      <c r="G131" s="17">
        <f t="shared" si="11"/>
        <v>772.24</v>
      </c>
    </row>
    <row r="132" spans="1:7" s="5" customFormat="1" hidden="1" x14ac:dyDescent="0.2">
      <c r="A132" s="18"/>
      <c r="B132" s="26" t="s">
        <v>107</v>
      </c>
      <c r="C132" s="20">
        <v>0</v>
      </c>
      <c r="D132" s="21">
        <v>0</v>
      </c>
      <c r="E132" s="21" t="s">
        <v>75</v>
      </c>
      <c r="F132" s="22">
        <v>0</v>
      </c>
      <c r="G132" s="17">
        <f t="shared" si="11"/>
        <v>0</v>
      </c>
    </row>
    <row r="133" spans="1:7" s="5" customFormat="1" x14ac:dyDescent="0.2">
      <c r="A133" s="18"/>
      <c r="B133" s="26" t="s">
        <v>108</v>
      </c>
      <c r="C133" s="20">
        <v>31</v>
      </c>
      <c r="D133" s="21">
        <v>32</v>
      </c>
      <c r="E133" s="21" t="s">
        <v>46</v>
      </c>
      <c r="F133" s="22">
        <v>0.99</v>
      </c>
      <c r="G133" s="17">
        <f t="shared" si="11"/>
        <v>982.08</v>
      </c>
    </row>
    <row r="134" spans="1:7" s="5" customFormat="1" hidden="1" x14ac:dyDescent="0.2">
      <c r="A134" s="18"/>
      <c r="B134" s="26" t="s">
        <v>109</v>
      </c>
      <c r="C134" s="20">
        <v>0</v>
      </c>
      <c r="D134" s="21">
        <v>0</v>
      </c>
      <c r="E134" s="21" t="s">
        <v>96</v>
      </c>
      <c r="F134" s="22"/>
      <c r="G134" s="17"/>
    </row>
    <row r="135" spans="1:7" s="5" customFormat="1" hidden="1" x14ac:dyDescent="0.2">
      <c r="A135" s="18"/>
      <c r="B135" s="26" t="s">
        <v>110</v>
      </c>
      <c r="C135" s="20">
        <v>1</v>
      </c>
      <c r="D135" s="17">
        <v>1.8</v>
      </c>
      <c r="E135" s="21"/>
      <c r="F135" s="22">
        <v>222.94</v>
      </c>
      <c r="G135" s="17">
        <f>C135*D135*F135*0</f>
        <v>0</v>
      </c>
    </row>
    <row r="136" spans="1:7" s="5" customFormat="1" x14ac:dyDescent="0.2">
      <c r="A136" s="18"/>
      <c r="B136" s="55" t="s">
        <v>118</v>
      </c>
      <c r="C136" s="50"/>
      <c r="D136" s="21"/>
      <c r="E136" s="21"/>
      <c r="F136" s="22"/>
      <c r="G136" s="17"/>
    </row>
    <row r="137" spans="1:7" s="5" customFormat="1" ht="24" x14ac:dyDescent="0.2">
      <c r="A137" s="18"/>
      <c r="B137" s="26" t="s">
        <v>119</v>
      </c>
      <c r="C137" s="50">
        <v>12</v>
      </c>
      <c r="D137" s="21">
        <v>523.6</v>
      </c>
      <c r="E137" s="50" t="s">
        <v>120</v>
      </c>
      <c r="F137" s="22">
        <v>1.3</v>
      </c>
      <c r="G137" s="17">
        <v>8145.03</v>
      </c>
    </row>
    <row r="138" spans="1:7" s="5" customFormat="1" x14ac:dyDescent="0.2">
      <c r="A138" s="18"/>
      <c r="B138" s="55" t="s">
        <v>121</v>
      </c>
      <c r="C138" s="50"/>
      <c r="D138" s="21"/>
      <c r="E138" s="21"/>
      <c r="F138" s="22"/>
      <c r="G138" s="17"/>
    </row>
    <row r="139" spans="1:7" s="5" customFormat="1" ht="24" x14ac:dyDescent="0.2">
      <c r="A139" s="18"/>
      <c r="B139" s="26" t="s">
        <v>122</v>
      </c>
      <c r="C139" s="50">
        <v>12</v>
      </c>
      <c r="D139" s="21">
        <f>D137</f>
        <v>523.6</v>
      </c>
      <c r="E139" s="50" t="s">
        <v>120</v>
      </c>
      <c r="F139" s="22">
        <v>3.29</v>
      </c>
      <c r="G139" s="17">
        <v>20653.759999999998</v>
      </c>
    </row>
    <row r="140" spans="1:7" s="1" customFormat="1" ht="12" x14ac:dyDescent="0.2">
      <c r="A140" s="38"/>
      <c r="B140" s="56"/>
      <c r="C140" s="21"/>
      <c r="D140" s="21"/>
      <c r="E140" s="57" t="s">
        <v>123</v>
      </c>
      <c r="G140" s="28">
        <f>SUM(G25:G139)</f>
        <v>173596.90546997904</v>
      </c>
    </row>
    <row r="141" spans="1:7" s="1" customFormat="1" ht="12" x14ac:dyDescent="0.2">
      <c r="A141" s="38"/>
      <c r="B141" s="58"/>
      <c r="C141" s="59"/>
      <c r="D141" s="59"/>
      <c r="E141" s="59"/>
      <c r="F141" s="60"/>
      <c r="G141" s="29"/>
    </row>
    <row r="142" spans="1:7" s="1" customFormat="1" x14ac:dyDescent="0.2">
      <c r="A142" s="38"/>
      <c r="B142" s="58"/>
      <c r="C142" s="59"/>
      <c r="D142" s="59"/>
      <c r="E142" s="59"/>
      <c r="F142" s="60"/>
      <c r="G142" s="30" t="s">
        <v>124</v>
      </c>
    </row>
    <row r="143" spans="1:7" s="1" customFormat="1" ht="12" x14ac:dyDescent="0.2">
      <c r="A143" s="38"/>
      <c r="B143" s="58"/>
      <c r="C143" s="59"/>
      <c r="D143" s="59"/>
      <c r="E143" s="59"/>
      <c r="F143" s="60"/>
      <c r="G143" s="29"/>
    </row>
  </sheetData>
  <mergeCells count="16">
    <mergeCell ref="A14:G14"/>
    <mergeCell ref="E1:G1"/>
    <mergeCell ref="B5:G5"/>
    <mergeCell ref="A11:G11"/>
    <mergeCell ref="A12:G12"/>
    <mergeCell ref="A13:G13"/>
    <mergeCell ref="C23:D23"/>
    <mergeCell ref="B24:G24"/>
    <mergeCell ref="B42:E42"/>
    <mergeCell ref="B61:E61"/>
    <mergeCell ref="A15:G15"/>
    <mergeCell ref="A16:G16"/>
    <mergeCell ref="A17:G17"/>
    <mergeCell ref="A18:B18"/>
    <mergeCell ref="A20:G20"/>
    <mergeCell ref="B21:G21"/>
  </mergeCells>
  <pageMargins left="0.94" right="0.15748031496062992" top="0.51181102362204722" bottom="0.27" header="0.31496062992125984" footer="0.38"/>
  <pageSetup paperSize="9" scale="94" fitToHeight="0" orientation="portrait" r:id="rId1"/>
  <headerFooter alignWithMargins="0"/>
  <rowBreaks count="1" manualBreakCount="1">
    <brk id="99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2.8</vt:lpstr>
      <vt:lpstr>М1</vt:lpstr>
      <vt:lpstr>М1!Область_печати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Кобякова</cp:lastModifiedBy>
  <cp:lastPrinted>2020-03-27T03:52:21Z</cp:lastPrinted>
  <dcterms:created xsi:type="dcterms:W3CDTF">2020-03-27T03:48:20Z</dcterms:created>
  <dcterms:modified xsi:type="dcterms:W3CDTF">2020-03-30T07:16:51Z</dcterms:modified>
</cp:coreProperties>
</file>